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Questa_cartella_di_lavoro" hidePivotFieldList="1"/>
  <mc:AlternateContent xmlns:mc="http://schemas.openxmlformats.org/markup-compatibility/2006">
    <mc:Choice Requires="x15">
      <x15ac:absPath xmlns:x15ac="http://schemas.microsoft.com/office/spreadsheetml/2010/11/ac" url="https://deltaxxx-my.sharepoint.com/personal/giorgio_schiavino_deltaits_it/Documents/DELTA/MARKETING DELTA/Sito Web/Area Riservata/"/>
    </mc:Choice>
  </mc:AlternateContent>
  <xr:revisionPtr revIDLastSave="776" documentId="11_AD4D5CB4E552A5DACE1C64F3D85E77E25BDEDD97" xr6:coauthVersionLast="47" xr6:coauthVersionMax="47" xr10:uidLastSave="{8BBC9948-8BC6-49A9-B482-0335F44F4996}"/>
  <bookViews>
    <workbookView xWindow="-108" yWindow="-108" windowWidth="23256" windowHeight="12576" xr2:uid="{00000000-000D-0000-FFFF-FFFF00000000}"/>
  </bookViews>
  <sheets>
    <sheet name="Fatturati" sheetId="1" r:id="rId1"/>
    <sheet name="Stagionalità" sheetId="3" r:id="rId2"/>
    <sheet name="Budget" sheetId="4" r:id="rId3"/>
  </sheets>
  <calcPr calcId="191029"/>
  <pivotCaches>
    <pivotCache cacheId="72" r:id="rId4"/>
    <pivotCache cacheId="7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" i="1" l="1"/>
  <c r="AC6" i="1"/>
  <c r="AD6" i="1"/>
  <c r="AE6" i="1"/>
  <c r="AF6" i="1"/>
  <c r="AG6" i="1"/>
  <c r="AH6" i="1"/>
  <c r="AI6" i="1"/>
  <c r="AJ6" i="1"/>
  <c r="AK6" i="1"/>
  <c r="AL6" i="1"/>
  <c r="AA6" i="1"/>
  <c r="R7" i="3"/>
  <c r="R6" i="3" s="1"/>
  <c r="A6" i="3"/>
  <c r="A7" i="3"/>
  <c r="B7" i="3"/>
  <c r="C7" i="3"/>
  <c r="D7" i="3"/>
  <c r="E7" i="3"/>
  <c r="F7" i="3"/>
  <c r="G7" i="3"/>
  <c r="H7" i="3"/>
  <c r="I7" i="3"/>
  <c r="J7" i="3"/>
  <c r="K7" i="3"/>
  <c r="L7" i="3"/>
  <c r="M7" i="3"/>
  <c r="A8" i="3"/>
  <c r="B8" i="3"/>
  <c r="C8" i="3"/>
  <c r="D8" i="3"/>
  <c r="E8" i="3"/>
  <c r="F8" i="3"/>
  <c r="G8" i="3"/>
  <c r="H8" i="3"/>
  <c r="I8" i="3"/>
  <c r="J8" i="3"/>
  <c r="K8" i="3"/>
  <c r="L8" i="3"/>
  <c r="M8" i="3"/>
  <c r="A9" i="3"/>
  <c r="B9" i="3"/>
  <c r="C9" i="3"/>
  <c r="D9" i="3"/>
  <c r="E9" i="3"/>
  <c r="F9" i="3"/>
  <c r="G9" i="3"/>
  <c r="H9" i="3"/>
  <c r="I9" i="3"/>
  <c r="J9" i="3"/>
  <c r="K9" i="3"/>
  <c r="L9" i="3"/>
  <c r="M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M6" i="3"/>
  <c r="L6" i="3"/>
  <c r="K6" i="3"/>
  <c r="J6" i="3"/>
  <c r="I6" i="3"/>
  <c r="H6" i="3"/>
  <c r="G6" i="3"/>
  <c r="F6" i="3"/>
  <c r="E6" i="3"/>
  <c r="D6" i="3"/>
  <c r="C6" i="3"/>
  <c r="B6" i="3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9" i="4"/>
  <c r="F60" i="4"/>
  <c r="F61" i="4"/>
  <c r="F62" i="4"/>
  <c r="F63" i="4"/>
  <c r="F58" i="4"/>
  <c r="S7" i="3"/>
  <c r="S6" i="3" s="1"/>
  <c r="T7" i="3"/>
  <c r="T6" i="3" s="1"/>
  <c r="U7" i="3"/>
  <c r="U6" i="3" s="1"/>
  <c r="V7" i="3"/>
  <c r="V6" i="3" s="1"/>
  <c r="W7" i="3"/>
  <c r="W6" i="3" s="1"/>
  <c r="X7" i="3"/>
  <c r="X6" i="3" s="1"/>
  <c r="Y7" i="3"/>
  <c r="Y6" i="3" s="1"/>
  <c r="Z7" i="3"/>
  <c r="Z6" i="3" s="1"/>
  <c r="AA7" i="3"/>
  <c r="AA6" i="3" s="1"/>
  <c r="AB7" i="3"/>
  <c r="AB6" i="3" s="1"/>
  <c r="AC7" i="3"/>
  <c r="AC6" i="3" s="1"/>
  <c r="O10" i="4" l="1"/>
  <c r="G111" i="4"/>
  <c r="G105" i="4"/>
  <c r="G99" i="4"/>
  <c r="G93" i="4"/>
  <c r="G87" i="4"/>
  <c r="G81" i="4"/>
  <c r="G75" i="4"/>
  <c r="G69" i="4"/>
  <c r="G63" i="4"/>
  <c r="G57" i="4"/>
  <c r="G49" i="4"/>
  <c r="G39" i="4"/>
  <c r="G31" i="4"/>
  <c r="G21" i="4"/>
  <c r="G13" i="4"/>
  <c r="G3" i="4"/>
  <c r="O3" i="4"/>
  <c r="L116" i="4"/>
  <c r="K115" i="4"/>
  <c r="J114" i="4"/>
  <c r="I113" i="4"/>
  <c r="H112" i="4"/>
  <c r="R110" i="4"/>
  <c r="Q109" i="4"/>
  <c r="P108" i="4"/>
  <c r="O107" i="4"/>
  <c r="N106" i="4"/>
  <c r="M105" i="4"/>
  <c r="L104" i="4"/>
  <c r="K103" i="4"/>
  <c r="J102" i="4"/>
  <c r="I101" i="4"/>
  <c r="M99" i="4"/>
  <c r="Q97" i="4"/>
  <c r="J96" i="4"/>
  <c r="N94" i="4"/>
  <c r="R92" i="4"/>
  <c r="J91" i="4"/>
  <c r="Q88" i="4"/>
  <c r="J86" i="4"/>
  <c r="R82" i="4"/>
  <c r="O79" i="4"/>
  <c r="L76" i="4"/>
  <c r="I73" i="4"/>
  <c r="Q69" i="4"/>
  <c r="K65" i="4"/>
  <c r="L60" i="4"/>
  <c r="M55" i="4"/>
  <c r="N50" i="4"/>
  <c r="N44" i="4"/>
  <c r="K37" i="4"/>
  <c r="P23" i="4"/>
  <c r="G116" i="4"/>
  <c r="G110" i="4"/>
  <c r="G104" i="4"/>
  <c r="G98" i="4"/>
  <c r="G92" i="4"/>
  <c r="G86" i="4"/>
  <c r="G80" i="4"/>
  <c r="G74" i="4"/>
  <c r="G68" i="4"/>
  <c r="G62" i="4"/>
  <c r="G56" i="4"/>
  <c r="G46" i="4"/>
  <c r="G38" i="4"/>
  <c r="G28" i="4"/>
  <c r="G20" i="4"/>
  <c r="G10" i="4"/>
  <c r="H3" i="4"/>
  <c r="R3" i="4"/>
  <c r="K116" i="4"/>
  <c r="J115" i="4"/>
  <c r="I114" i="4"/>
  <c r="H113" i="4"/>
  <c r="R111" i="4"/>
  <c r="Q110" i="4"/>
  <c r="P109" i="4"/>
  <c r="O108" i="4"/>
  <c r="N107" i="4"/>
  <c r="M106" i="4"/>
  <c r="L105" i="4"/>
  <c r="K104" i="4"/>
  <c r="J103" i="4"/>
  <c r="I102" i="4"/>
  <c r="H101" i="4"/>
  <c r="L99" i="4"/>
  <c r="P97" i="4"/>
  <c r="I96" i="4"/>
  <c r="M94" i="4"/>
  <c r="Q92" i="4"/>
  <c r="O90" i="4"/>
  <c r="K88" i="4"/>
  <c r="N85" i="4"/>
  <c r="K82" i="4"/>
  <c r="H79" i="4"/>
  <c r="P75" i="4"/>
  <c r="M72" i="4"/>
  <c r="J69" i="4"/>
  <c r="K64" i="4"/>
  <c r="L59" i="4"/>
  <c r="M54" i="4"/>
  <c r="L49" i="4"/>
  <c r="J43" i="4"/>
  <c r="P34" i="4"/>
  <c r="L19" i="4"/>
  <c r="G115" i="4"/>
  <c r="G109" i="4"/>
  <c r="G103" i="4"/>
  <c r="G97" i="4"/>
  <c r="G91" i="4"/>
  <c r="G85" i="4"/>
  <c r="G79" i="4"/>
  <c r="G73" i="4"/>
  <c r="G67" i="4"/>
  <c r="G61" i="4"/>
  <c r="G55" i="4"/>
  <c r="G45" i="4"/>
  <c r="G37" i="4"/>
  <c r="G27" i="4"/>
  <c r="G19" i="4"/>
  <c r="G9" i="4"/>
  <c r="I3" i="4"/>
  <c r="R116" i="4"/>
  <c r="R115" i="4"/>
  <c r="Q114" i="4"/>
  <c r="P113" i="4"/>
  <c r="O112" i="4"/>
  <c r="N111" i="4"/>
  <c r="M110" i="4"/>
  <c r="L109" i="4"/>
  <c r="K108" i="4"/>
  <c r="J107" i="4"/>
  <c r="I106" i="4"/>
  <c r="H105" i="4"/>
  <c r="R103" i="4"/>
  <c r="Q102" i="4"/>
  <c r="P101" i="4"/>
  <c r="M100" i="4"/>
  <c r="Q98" i="4"/>
  <c r="J97" i="4"/>
  <c r="N95" i="4"/>
  <c r="R93" i="4"/>
  <c r="K92" i="4"/>
  <c r="M90" i="4"/>
  <c r="R87" i="4"/>
  <c r="I85" i="4"/>
  <c r="Q81" i="4"/>
  <c r="N78" i="4"/>
  <c r="K75" i="4"/>
  <c r="H72" i="4"/>
  <c r="N68" i="4"/>
  <c r="O63" i="4"/>
  <c r="P58" i="4"/>
  <c r="Q53" i="4"/>
  <c r="O48" i="4"/>
  <c r="J42" i="4"/>
  <c r="M33" i="4"/>
  <c r="J17" i="4"/>
  <c r="G114" i="4"/>
  <c r="G108" i="4"/>
  <c r="G102" i="4"/>
  <c r="G96" i="4"/>
  <c r="G90" i="4"/>
  <c r="G84" i="4"/>
  <c r="G78" i="4"/>
  <c r="G72" i="4"/>
  <c r="G66" i="4"/>
  <c r="G60" i="4"/>
  <c r="G52" i="4"/>
  <c r="G44" i="4"/>
  <c r="G34" i="4"/>
  <c r="G26" i="4"/>
  <c r="G16" i="4"/>
  <c r="G8" i="4"/>
  <c r="L3" i="4"/>
  <c r="Q116" i="4"/>
  <c r="Q115" i="4"/>
  <c r="P114" i="4"/>
  <c r="O113" i="4"/>
  <c r="N112" i="4"/>
  <c r="M111" i="4"/>
  <c r="L110" i="4"/>
  <c r="K109" i="4"/>
  <c r="J108" i="4"/>
  <c r="I107" i="4"/>
  <c r="H106" i="4"/>
  <c r="R104" i="4"/>
  <c r="Q103" i="4"/>
  <c r="P102" i="4"/>
  <c r="O101" i="4"/>
  <c r="L100" i="4"/>
  <c r="P98" i="4"/>
  <c r="I97" i="4"/>
  <c r="M95" i="4"/>
  <c r="Q93" i="4"/>
  <c r="J92" i="4"/>
  <c r="R89" i="4"/>
  <c r="L87" i="4"/>
  <c r="M84" i="4"/>
  <c r="J81" i="4"/>
  <c r="R77" i="4"/>
  <c r="O74" i="4"/>
  <c r="L71" i="4"/>
  <c r="N67" i="4"/>
  <c r="O62" i="4"/>
  <c r="P57" i="4"/>
  <c r="Q52" i="4"/>
  <c r="M47" i="4"/>
  <c r="O40" i="4"/>
  <c r="R30" i="4"/>
  <c r="Q12" i="4"/>
  <c r="G113" i="4"/>
  <c r="G107" i="4"/>
  <c r="G101" i="4"/>
  <c r="G95" i="4"/>
  <c r="G89" i="4"/>
  <c r="G83" i="4"/>
  <c r="G77" i="4"/>
  <c r="G71" i="4"/>
  <c r="G65" i="4"/>
  <c r="G59" i="4"/>
  <c r="G51" i="4"/>
  <c r="G43" i="4"/>
  <c r="G33" i="4"/>
  <c r="G25" i="4"/>
  <c r="G15" i="4"/>
  <c r="G7" i="4"/>
  <c r="M3" i="4"/>
  <c r="P116" i="4"/>
  <c r="P115" i="4"/>
  <c r="O114" i="4"/>
  <c r="N113" i="4"/>
  <c r="M112" i="4"/>
  <c r="L111" i="4"/>
  <c r="K110" i="4"/>
  <c r="J109" i="4"/>
  <c r="I108" i="4"/>
  <c r="H107" i="4"/>
  <c r="R105" i="4"/>
  <c r="Q104" i="4"/>
  <c r="P103" i="4"/>
  <c r="O102" i="4"/>
  <c r="N101" i="4"/>
  <c r="K100" i="4"/>
  <c r="O98" i="4"/>
  <c r="H97" i="4"/>
  <c r="L95" i="4"/>
  <c r="P93" i="4"/>
  <c r="I92" i="4"/>
  <c r="N89" i="4"/>
  <c r="J87" i="4"/>
  <c r="H84" i="4"/>
  <c r="P80" i="4"/>
  <c r="M77" i="4"/>
  <c r="J74" i="4"/>
  <c r="R70" i="4"/>
  <c r="R66" i="4"/>
  <c r="H62" i="4"/>
  <c r="I57" i="4"/>
  <c r="J52" i="4"/>
  <c r="O46" i="4"/>
  <c r="O39" i="4"/>
  <c r="Q29" i="4"/>
  <c r="H4" i="4"/>
  <c r="N4" i="4"/>
  <c r="I5" i="4"/>
  <c r="O5" i="4"/>
  <c r="J6" i="4"/>
  <c r="P6" i="4"/>
  <c r="K7" i="4"/>
  <c r="Q7" i="4"/>
  <c r="L8" i="4"/>
  <c r="R8" i="4"/>
  <c r="M9" i="4"/>
  <c r="H10" i="4"/>
  <c r="N10" i="4"/>
  <c r="I11" i="4"/>
  <c r="O11" i="4"/>
  <c r="J12" i="4"/>
  <c r="P12" i="4"/>
  <c r="K13" i="4"/>
  <c r="Q13" i="4"/>
  <c r="L14" i="4"/>
  <c r="R14" i="4"/>
  <c r="M15" i="4"/>
  <c r="H16" i="4"/>
  <c r="N16" i="4"/>
  <c r="I17" i="4"/>
  <c r="O17" i="4"/>
  <c r="J18" i="4"/>
  <c r="P18" i="4"/>
  <c r="K19" i="4"/>
  <c r="Q19" i="4"/>
  <c r="L20" i="4"/>
  <c r="R20" i="4"/>
  <c r="M21" i="4"/>
  <c r="H22" i="4"/>
  <c r="N22" i="4"/>
  <c r="I23" i="4"/>
  <c r="O23" i="4"/>
  <c r="J24" i="4"/>
  <c r="P24" i="4"/>
  <c r="K25" i="4"/>
  <c r="Q25" i="4"/>
  <c r="L26" i="4"/>
  <c r="R26" i="4"/>
  <c r="M27" i="4"/>
  <c r="H28" i="4"/>
  <c r="N28" i="4"/>
  <c r="I29" i="4"/>
  <c r="J4" i="4"/>
  <c r="K4" i="4"/>
  <c r="Q4" i="4"/>
  <c r="L5" i="4"/>
  <c r="R5" i="4"/>
  <c r="M6" i="4"/>
  <c r="H7" i="4"/>
  <c r="N7" i="4"/>
  <c r="I8" i="4"/>
  <c r="O8" i="4"/>
  <c r="J9" i="4"/>
  <c r="P9" i="4"/>
  <c r="K10" i="4"/>
  <c r="Q10" i="4"/>
  <c r="L11" i="4"/>
  <c r="R11" i="4"/>
  <c r="M12" i="4"/>
  <c r="H13" i="4"/>
  <c r="N13" i="4"/>
  <c r="I14" i="4"/>
  <c r="O14" i="4"/>
  <c r="J15" i="4"/>
  <c r="P15" i="4"/>
  <c r="K16" i="4"/>
  <c r="Q16" i="4"/>
  <c r="L17" i="4"/>
  <c r="R17" i="4"/>
  <c r="M18" i="4"/>
  <c r="H19" i="4"/>
  <c r="N19" i="4"/>
  <c r="I20" i="4"/>
  <c r="O20" i="4"/>
  <c r="J21" i="4"/>
  <c r="P21" i="4"/>
  <c r="K22" i="4"/>
  <c r="Q22" i="4"/>
  <c r="L23" i="4"/>
  <c r="R23" i="4"/>
  <c r="M24" i="4"/>
  <c r="H25" i="4"/>
  <c r="N25" i="4"/>
  <c r="I26" i="4"/>
  <c r="O26" i="4"/>
  <c r="J27" i="4"/>
  <c r="P27" i="4"/>
  <c r="K28" i="4"/>
  <c r="Q28" i="4"/>
  <c r="L29" i="4"/>
  <c r="R29" i="4"/>
  <c r="M30" i="4"/>
  <c r="H31" i="4"/>
  <c r="N31" i="4"/>
  <c r="I32" i="4"/>
  <c r="O32" i="4"/>
  <c r="J33" i="4"/>
  <c r="P33" i="4"/>
  <c r="K34" i="4"/>
  <c r="Q34" i="4"/>
  <c r="L35" i="4"/>
  <c r="R35" i="4"/>
  <c r="M36" i="4"/>
  <c r="H37" i="4"/>
  <c r="N37" i="4"/>
  <c r="I38" i="4"/>
  <c r="O38" i="4"/>
  <c r="J39" i="4"/>
  <c r="P39" i="4"/>
  <c r="K40" i="4"/>
  <c r="Q40" i="4"/>
  <c r="L41" i="4"/>
  <c r="R41" i="4"/>
  <c r="M42" i="4"/>
  <c r="H43" i="4"/>
  <c r="N43" i="4"/>
  <c r="I44" i="4"/>
  <c r="O44" i="4"/>
  <c r="J45" i="4"/>
  <c r="P45" i="4"/>
  <c r="K46" i="4"/>
  <c r="Q46" i="4"/>
  <c r="L47" i="4"/>
  <c r="R47" i="4"/>
  <c r="M48" i="4"/>
  <c r="H49" i="4"/>
  <c r="N49" i="4"/>
  <c r="I50" i="4"/>
  <c r="L4" i="4"/>
  <c r="R4" i="4"/>
  <c r="M5" i="4"/>
  <c r="H6" i="4"/>
  <c r="N6" i="4"/>
  <c r="I7" i="4"/>
  <c r="O7" i="4"/>
  <c r="J8" i="4"/>
  <c r="P8" i="4"/>
  <c r="K9" i="4"/>
  <c r="Q9" i="4"/>
  <c r="L10" i="4"/>
  <c r="R10" i="4"/>
  <c r="M11" i="4"/>
  <c r="H12" i="4"/>
  <c r="N12" i="4"/>
  <c r="I13" i="4"/>
  <c r="O13" i="4"/>
  <c r="J14" i="4"/>
  <c r="P14" i="4"/>
  <c r="K15" i="4"/>
  <c r="Q15" i="4"/>
  <c r="L16" i="4"/>
  <c r="R16" i="4"/>
  <c r="M17" i="4"/>
  <c r="H18" i="4"/>
  <c r="N18" i="4"/>
  <c r="I19" i="4"/>
  <c r="O19" i="4"/>
  <c r="J20" i="4"/>
  <c r="P20" i="4"/>
  <c r="K21" i="4"/>
  <c r="Q21" i="4"/>
  <c r="L22" i="4"/>
  <c r="R22" i="4"/>
  <c r="M23" i="4"/>
  <c r="H24" i="4"/>
  <c r="N24" i="4"/>
  <c r="I25" i="4"/>
  <c r="O25" i="4"/>
  <c r="J26" i="4"/>
  <c r="P26" i="4"/>
  <c r="K27" i="4"/>
  <c r="Q27" i="4"/>
  <c r="L28" i="4"/>
  <c r="R28" i="4"/>
  <c r="M29" i="4"/>
  <c r="H30" i="4"/>
  <c r="N30" i="4"/>
  <c r="I31" i="4"/>
  <c r="O31" i="4"/>
  <c r="J32" i="4"/>
  <c r="P32" i="4"/>
  <c r="K33" i="4"/>
  <c r="Q33" i="4"/>
  <c r="L34" i="4"/>
  <c r="R34" i="4"/>
  <c r="M35" i="4"/>
  <c r="H36" i="4"/>
  <c r="N36" i="4"/>
  <c r="I37" i="4"/>
  <c r="O37" i="4"/>
  <c r="J38" i="4"/>
  <c r="P38" i="4"/>
  <c r="K39" i="4"/>
  <c r="Q39" i="4"/>
  <c r="L40" i="4"/>
  <c r="R40" i="4"/>
  <c r="M41" i="4"/>
  <c r="H42" i="4"/>
  <c r="N42" i="4"/>
  <c r="I43" i="4"/>
  <c r="O43" i="4"/>
  <c r="J44" i="4"/>
  <c r="P44" i="4"/>
  <c r="O4" i="4"/>
  <c r="P5" i="4"/>
  <c r="Q6" i="4"/>
  <c r="R7" i="4"/>
  <c r="H9" i="4"/>
  <c r="I10" i="4"/>
  <c r="J11" i="4"/>
  <c r="K12" i="4"/>
  <c r="L13" i="4"/>
  <c r="M14" i="4"/>
  <c r="N15" i="4"/>
  <c r="O16" i="4"/>
  <c r="P17" i="4"/>
  <c r="Q18" i="4"/>
  <c r="R19" i="4"/>
  <c r="H21" i="4"/>
  <c r="I22" i="4"/>
  <c r="J23" i="4"/>
  <c r="K24" i="4"/>
  <c r="L25" i="4"/>
  <c r="M26" i="4"/>
  <c r="N27" i="4"/>
  <c r="O28" i="4"/>
  <c r="O29" i="4"/>
  <c r="L30" i="4"/>
  <c r="K31" i="4"/>
  <c r="H32" i="4"/>
  <c r="R32" i="4"/>
  <c r="O33" i="4"/>
  <c r="N34" i="4"/>
  <c r="K35" i="4"/>
  <c r="J36" i="4"/>
  <c r="R36" i="4"/>
  <c r="Q37" i="4"/>
  <c r="N38" i="4"/>
  <c r="M39" i="4"/>
  <c r="J40" i="4"/>
  <c r="I41" i="4"/>
  <c r="Q41" i="4"/>
  <c r="P42" i="4"/>
  <c r="M43" i="4"/>
  <c r="L44" i="4"/>
  <c r="I45" i="4"/>
  <c r="Q45" i="4"/>
  <c r="M46" i="4"/>
  <c r="I47" i="4"/>
  <c r="P47" i="4"/>
  <c r="L48" i="4"/>
  <c r="I49" i="4"/>
  <c r="P49" i="4"/>
  <c r="L50" i="4"/>
  <c r="R50" i="4"/>
  <c r="M51" i="4"/>
  <c r="H52" i="4"/>
  <c r="N52" i="4"/>
  <c r="I53" i="4"/>
  <c r="O53" i="4"/>
  <c r="J54" i="4"/>
  <c r="P54" i="4"/>
  <c r="K55" i="4"/>
  <c r="Q55" i="4"/>
  <c r="L56" i="4"/>
  <c r="R56" i="4"/>
  <c r="M57" i="4"/>
  <c r="H58" i="4"/>
  <c r="N58" i="4"/>
  <c r="I59" i="4"/>
  <c r="O59" i="4"/>
  <c r="J60" i="4"/>
  <c r="P60" i="4"/>
  <c r="K61" i="4"/>
  <c r="Q61" i="4"/>
  <c r="L62" i="4"/>
  <c r="R62" i="4"/>
  <c r="M63" i="4"/>
  <c r="H64" i="4"/>
  <c r="N64" i="4"/>
  <c r="I65" i="4"/>
  <c r="O65" i="4"/>
  <c r="J66" i="4"/>
  <c r="P66" i="4"/>
  <c r="K67" i="4"/>
  <c r="Q67" i="4"/>
  <c r="L68" i="4"/>
  <c r="R68" i="4"/>
  <c r="P4" i="4"/>
  <c r="Q5" i="4"/>
  <c r="R6" i="4"/>
  <c r="H8" i="4"/>
  <c r="I9" i="4"/>
  <c r="J10" i="4"/>
  <c r="K11" i="4"/>
  <c r="L12" i="4"/>
  <c r="M13" i="4"/>
  <c r="N14" i="4"/>
  <c r="O15" i="4"/>
  <c r="P16" i="4"/>
  <c r="Q17" i="4"/>
  <c r="R18" i="4"/>
  <c r="H20" i="4"/>
  <c r="I21" i="4"/>
  <c r="J22" i="4"/>
  <c r="K23" i="4"/>
  <c r="L24" i="4"/>
  <c r="M25" i="4"/>
  <c r="N26" i="4"/>
  <c r="O27" i="4"/>
  <c r="P28" i="4"/>
  <c r="P29" i="4"/>
  <c r="O30" i="4"/>
  <c r="L31" i="4"/>
  <c r="K32" i="4"/>
  <c r="H33" i="4"/>
  <c r="R33" i="4"/>
  <c r="O34" i="4"/>
  <c r="N35" i="4"/>
  <c r="K36" i="4"/>
  <c r="J37" i="4"/>
  <c r="R37" i="4"/>
  <c r="Q38" i="4"/>
  <c r="N39" i="4"/>
  <c r="M40" i="4"/>
  <c r="J41" i="4"/>
  <c r="I42" i="4"/>
  <c r="Q42" i="4"/>
  <c r="P43" i="4"/>
  <c r="M44" i="4"/>
  <c r="K45" i="4"/>
  <c r="R45" i="4"/>
  <c r="N46" i="4"/>
  <c r="J47" i="4"/>
  <c r="Q47" i="4"/>
  <c r="N48" i="4"/>
  <c r="J49" i="4"/>
  <c r="Q49" i="4"/>
  <c r="M50" i="4"/>
  <c r="H51" i="4"/>
  <c r="N51" i="4"/>
  <c r="I52" i="4"/>
  <c r="O52" i="4"/>
  <c r="J53" i="4"/>
  <c r="P53" i="4"/>
  <c r="K54" i="4"/>
  <c r="Q54" i="4"/>
  <c r="L55" i="4"/>
  <c r="R55" i="4"/>
  <c r="M56" i="4"/>
  <c r="H57" i="4"/>
  <c r="N57" i="4"/>
  <c r="I58" i="4"/>
  <c r="O58" i="4"/>
  <c r="J59" i="4"/>
  <c r="P59" i="4"/>
  <c r="K60" i="4"/>
  <c r="Q60" i="4"/>
  <c r="L61" i="4"/>
  <c r="R61" i="4"/>
  <c r="M62" i="4"/>
  <c r="H63" i="4"/>
  <c r="N63" i="4"/>
  <c r="I64" i="4"/>
  <c r="O64" i="4"/>
  <c r="J65" i="4"/>
  <c r="P65" i="4"/>
  <c r="K66" i="4"/>
  <c r="Q66" i="4"/>
  <c r="L67" i="4"/>
  <c r="R67" i="4"/>
  <c r="M68" i="4"/>
  <c r="H69" i="4"/>
  <c r="H5" i="4"/>
  <c r="I6" i="4"/>
  <c r="J7" i="4"/>
  <c r="K8" i="4"/>
  <c r="L9" i="4"/>
  <c r="M10" i="4"/>
  <c r="N11" i="4"/>
  <c r="O12" i="4"/>
  <c r="P13" i="4"/>
  <c r="Q14" i="4"/>
  <c r="R15" i="4"/>
  <c r="H17" i="4"/>
  <c r="I18" i="4"/>
  <c r="J19" i="4"/>
  <c r="K20" i="4"/>
  <c r="L21" i="4"/>
  <c r="M22" i="4"/>
  <c r="N23" i="4"/>
  <c r="O24" i="4"/>
  <c r="P25" i="4"/>
  <c r="Q26" i="4"/>
  <c r="R27" i="4"/>
  <c r="H29" i="4"/>
  <c r="I4" i="4"/>
  <c r="L6" i="4"/>
  <c r="N8" i="4"/>
  <c r="P10" i="4"/>
  <c r="R12" i="4"/>
  <c r="I15" i="4"/>
  <c r="K17" i="4"/>
  <c r="M19" i="4"/>
  <c r="O21" i="4"/>
  <c r="Q23" i="4"/>
  <c r="H26" i="4"/>
  <c r="J28" i="4"/>
  <c r="I30" i="4"/>
  <c r="J31" i="4"/>
  <c r="M32" i="4"/>
  <c r="N33" i="4"/>
  <c r="H35" i="4"/>
  <c r="I36" i="4"/>
  <c r="M4" i="4"/>
  <c r="O6" i="4"/>
  <c r="Q8" i="4"/>
  <c r="H11" i="4"/>
  <c r="J13" i="4"/>
  <c r="L15" i="4"/>
  <c r="N17" i="4"/>
  <c r="P19" i="4"/>
  <c r="R21" i="4"/>
  <c r="I24" i="4"/>
  <c r="K26" i="4"/>
  <c r="M28" i="4"/>
  <c r="J30" i="4"/>
  <c r="M31" i="4"/>
  <c r="N32" i="4"/>
  <c r="H34" i="4"/>
  <c r="I35" i="4"/>
  <c r="L36" i="4"/>
  <c r="M37" i="4"/>
  <c r="R38" i="4"/>
  <c r="H40" i="4"/>
  <c r="K41" i="4"/>
  <c r="L42" i="4"/>
  <c r="Q43" i="4"/>
  <c r="R44" i="4"/>
  <c r="H46" i="4"/>
  <c r="R46" i="4"/>
  <c r="H48" i="4"/>
  <c r="Q48" i="4"/>
  <c r="R49" i="4"/>
  <c r="P50" i="4"/>
  <c r="O51" i="4"/>
  <c r="L52" i="4"/>
  <c r="K53" i="4"/>
  <c r="H54" i="4"/>
  <c r="R54" i="4"/>
  <c r="O55" i="4"/>
  <c r="N56" i="4"/>
  <c r="K57" i="4"/>
  <c r="J58" i="4"/>
  <c r="R58" i="4"/>
  <c r="Q59" i="4"/>
  <c r="N60" i="4"/>
  <c r="M61" i="4"/>
  <c r="J62" i="4"/>
  <c r="I63" i="4"/>
  <c r="Q63" i="4"/>
  <c r="P64" i="4"/>
  <c r="M65" i="4"/>
  <c r="L66" i="4"/>
  <c r="I67" i="4"/>
  <c r="H68" i="4"/>
  <c r="P68" i="4"/>
  <c r="M69" i="4"/>
  <c r="H70" i="4"/>
  <c r="N70" i="4"/>
  <c r="I71" i="4"/>
  <c r="O71" i="4"/>
  <c r="J72" i="4"/>
  <c r="P72" i="4"/>
  <c r="K73" i="4"/>
  <c r="Q73" i="4"/>
  <c r="L74" i="4"/>
  <c r="R74" i="4"/>
  <c r="M75" i="4"/>
  <c r="H76" i="4"/>
  <c r="N76" i="4"/>
  <c r="I77" i="4"/>
  <c r="O77" i="4"/>
  <c r="J78" i="4"/>
  <c r="P78" i="4"/>
  <c r="K79" i="4"/>
  <c r="Q79" i="4"/>
  <c r="L80" i="4"/>
  <c r="R80" i="4"/>
  <c r="M81" i="4"/>
  <c r="H82" i="4"/>
  <c r="N82" i="4"/>
  <c r="I83" i="4"/>
  <c r="O83" i="4"/>
  <c r="J84" i="4"/>
  <c r="P84" i="4"/>
  <c r="K85" i="4"/>
  <c r="Q85" i="4"/>
  <c r="L86" i="4"/>
  <c r="J5" i="4"/>
  <c r="L7" i="4"/>
  <c r="N9" i="4"/>
  <c r="P11" i="4"/>
  <c r="R13" i="4"/>
  <c r="I16" i="4"/>
  <c r="K18" i="4"/>
  <c r="M20" i="4"/>
  <c r="O22" i="4"/>
  <c r="Q24" i="4"/>
  <c r="H27" i="4"/>
  <c r="J29" i="4"/>
  <c r="K30" i="4"/>
  <c r="P31" i="4"/>
  <c r="Q32" i="4"/>
  <c r="I34" i="4"/>
  <c r="J35" i="4"/>
  <c r="O36" i="4"/>
  <c r="P37" i="4"/>
  <c r="H39" i="4"/>
  <c r="I40" i="4"/>
  <c r="N41" i="4"/>
  <c r="O42" i="4"/>
  <c r="R43" i="4"/>
  <c r="H45" i="4"/>
  <c r="I46" i="4"/>
  <c r="H47" i="4"/>
  <c r="I48" i="4"/>
  <c r="R48" i="4"/>
  <c r="H50" i="4"/>
  <c r="Q50" i="4"/>
  <c r="P51" i="4"/>
  <c r="M52" i="4"/>
  <c r="L53" i="4"/>
  <c r="I54" i="4"/>
  <c r="H55" i="4"/>
  <c r="P55" i="4"/>
  <c r="O56" i="4"/>
  <c r="L57" i="4"/>
  <c r="K58" i="4"/>
  <c r="H59" i="4"/>
  <c r="R59" i="4"/>
  <c r="O60" i="4"/>
  <c r="N61" i="4"/>
  <c r="K62" i="4"/>
  <c r="J63" i="4"/>
  <c r="R63" i="4"/>
  <c r="Q64" i="4"/>
  <c r="N65" i="4"/>
  <c r="M66" i="4"/>
  <c r="J67" i="4"/>
  <c r="I68" i="4"/>
  <c r="Q68" i="4"/>
  <c r="N69" i="4"/>
  <c r="I70" i="4"/>
  <c r="O70" i="4"/>
  <c r="J71" i="4"/>
  <c r="P71" i="4"/>
  <c r="K72" i="4"/>
  <c r="Q72" i="4"/>
  <c r="L73" i="4"/>
  <c r="R73" i="4"/>
  <c r="M74" i="4"/>
  <c r="H75" i="4"/>
  <c r="N75" i="4"/>
  <c r="I76" i="4"/>
  <c r="O76" i="4"/>
  <c r="J77" i="4"/>
  <c r="P77" i="4"/>
  <c r="K78" i="4"/>
  <c r="Q78" i="4"/>
  <c r="L79" i="4"/>
  <c r="R79" i="4"/>
  <c r="M80" i="4"/>
  <c r="H81" i="4"/>
  <c r="N81" i="4"/>
  <c r="I82" i="4"/>
  <c r="O82" i="4"/>
  <c r="J83" i="4"/>
  <c r="P83" i="4"/>
  <c r="K84" i="4"/>
  <c r="Q84" i="4"/>
  <c r="L85" i="4"/>
  <c r="R85" i="4"/>
  <c r="M86" i="4"/>
  <c r="H87" i="4"/>
  <c r="N87" i="4"/>
  <c r="I88" i="4"/>
  <c r="O88" i="4"/>
  <c r="J89" i="4"/>
  <c r="P89" i="4"/>
  <c r="K90" i="4"/>
  <c r="Q90" i="4"/>
  <c r="L91" i="4"/>
  <c r="R91" i="4"/>
  <c r="M92" i="4"/>
  <c r="H93" i="4"/>
  <c r="N93" i="4"/>
  <c r="I94" i="4"/>
  <c r="O94" i="4"/>
  <c r="J95" i="4"/>
  <c r="P95" i="4"/>
  <c r="K96" i="4"/>
  <c r="Q96" i="4"/>
  <c r="L97" i="4"/>
  <c r="R97" i="4"/>
  <c r="M98" i="4"/>
  <c r="H99" i="4"/>
  <c r="N99" i="4"/>
  <c r="I100" i="4"/>
  <c r="O100" i="4"/>
  <c r="K5" i="4"/>
  <c r="M7" i="4"/>
  <c r="O9" i="4"/>
  <c r="Q11" i="4"/>
  <c r="H14" i="4"/>
  <c r="J16" i="4"/>
  <c r="L18" i="4"/>
  <c r="N20" i="4"/>
  <c r="P22" i="4"/>
  <c r="R24" i="4"/>
  <c r="I27" i="4"/>
  <c r="K29" i="4"/>
  <c r="P30" i="4"/>
  <c r="Q31" i="4"/>
  <c r="I33" i="4"/>
  <c r="J34" i="4"/>
  <c r="O35" i="4"/>
  <c r="P36" i="4"/>
  <c r="H38" i="4"/>
  <c r="I39" i="4"/>
  <c r="N40" i="4"/>
  <c r="O41" i="4"/>
  <c r="R42" i="4"/>
  <c r="H44" i="4"/>
  <c r="L45" i="4"/>
  <c r="J46" i="4"/>
  <c r="K47" i="4"/>
  <c r="J48" i="4"/>
  <c r="K49" i="4"/>
  <c r="J50" i="4"/>
  <c r="I51" i="4"/>
  <c r="Q51" i="4"/>
  <c r="P52" i="4"/>
  <c r="M53" i="4"/>
  <c r="L54" i="4"/>
  <c r="I55" i="4"/>
  <c r="H56" i="4"/>
  <c r="P56" i="4"/>
  <c r="O57" i="4"/>
  <c r="L58" i="4"/>
  <c r="K59" i="4"/>
  <c r="H60" i="4"/>
  <c r="R60" i="4"/>
  <c r="O61" i="4"/>
  <c r="N62" i="4"/>
  <c r="K63" i="4"/>
  <c r="J64" i="4"/>
  <c r="R64" i="4"/>
  <c r="Q65" i="4"/>
  <c r="N66" i="4"/>
  <c r="M67" i="4"/>
  <c r="J68" i="4"/>
  <c r="I69" i="4"/>
  <c r="O69" i="4"/>
  <c r="J70" i="4"/>
  <c r="P70" i="4"/>
  <c r="K71" i="4"/>
  <c r="Q71" i="4"/>
  <c r="L72" i="4"/>
  <c r="R72" i="4"/>
  <c r="M73" i="4"/>
  <c r="H74" i="4"/>
  <c r="N74" i="4"/>
  <c r="I75" i="4"/>
  <c r="O75" i="4"/>
  <c r="J76" i="4"/>
  <c r="P76" i="4"/>
  <c r="K77" i="4"/>
  <c r="Q77" i="4"/>
  <c r="L78" i="4"/>
  <c r="R78" i="4"/>
  <c r="M79" i="4"/>
  <c r="H80" i="4"/>
  <c r="N80" i="4"/>
  <c r="I81" i="4"/>
  <c r="O81" i="4"/>
  <c r="J82" i="4"/>
  <c r="P82" i="4"/>
  <c r="K83" i="4"/>
  <c r="Q83" i="4"/>
  <c r="L84" i="4"/>
  <c r="R84" i="4"/>
  <c r="M85" i="4"/>
  <c r="H86" i="4"/>
  <c r="N86" i="4"/>
  <c r="I87" i="4"/>
  <c r="O87" i="4"/>
  <c r="J88" i="4"/>
  <c r="P88" i="4"/>
  <c r="K89" i="4"/>
  <c r="Q89" i="4"/>
  <c r="L90" i="4"/>
  <c r="R90" i="4"/>
  <c r="M91" i="4"/>
  <c r="H92" i="4"/>
  <c r="N92" i="4"/>
  <c r="I93" i="4"/>
  <c r="O93" i="4"/>
  <c r="J94" i="4"/>
  <c r="P94" i="4"/>
  <c r="K95" i="4"/>
  <c r="Q95" i="4"/>
  <c r="L96" i="4"/>
  <c r="R96" i="4"/>
  <c r="M97" i="4"/>
  <c r="H98" i="4"/>
  <c r="N98" i="4"/>
  <c r="I99" i="4"/>
  <c r="O99" i="4"/>
  <c r="J100" i="4"/>
  <c r="P100" i="4"/>
  <c r="N5" i="4"/>
  <c r="I12" i="4"/>
  <c r="O18" i="4"/>
  <c r="J25" i="4"/>
  <c r="Q30" i="4"/>
  <c r="M34" i="4"/>
  <c r="L37" i="4"/>
  <c r="R39" i="4"/>
  <c r="K42" i="4"/>
  <c r="Q44" i="4"/>
  <c r="P46" i="4"/>
  <c r="P48" i="4"/>
  <c r="O50" i="4"/>
  <c r="K52" i="4"/>
  <c r="R53" i="4"/>
  <c r="N55" i="4"/>
  <c r="J57" i="4"/>
  <c r="Q58" i="4"/>
  <c r="M60" i="4"/>
  <c r="I62" i="4"/>
  <c r="P63" i="4"/>
  <c r="L65" i="4"/>
  <c r="H67" i="4"/>
  <c r="O68" i="4"/>
  <c r="R69" i="4"/>
  <c r="H71" i="4"/>
  <c r="I72" i="4"/>
  <c r="J73" i="4"/>
  <c r="K74" i="4"/>
  <c r="L75" i="4"/>
  <c r="M76" i="4"/>
  <c r="N77" i="4"/>
  <c r="O78" i="4"/>
  <c r="P79" i="4"/>
  <c r="Q80" i="4"/>
  <c r="R81" i="4"/>
  <c r="H83" i="4"/>
  <c r="I84" i="4"/>
  <c r="J85" i="4"/>
  <c r="K86" i="4"/>
  <c r="K87" i="4"/>
  <c r="H88" i="4"/>
  <c r="R88" i="4"/>
  <c r="O89" i="4"/>
  <c r="N90" i="4"/>
  <c r="K91" i="4"/>
  <c r="P7" i="4"/>
  <c r="K14" i="4"/>
  <c r="Q20" i="4"/>
  <c r="L27" i="4"/>
  <c r="R31" i="4"/>
  <c r="P35" i="4"/>
  <c r="L38" i="4"/>
  <c r="P40" i="4"/>
  <c r="K43" i="4"/>
  <c r="N45" i="4"/>
  <c r="N47" i="4"/>
  <c r="M49" i="4"/>
  <c r="K51" i="4"/>
  <c r="R52" i="4"/>
  <c r="N54" i="4"/>
  <c r="J56" i="4"/>
  <c r="Q57" i="4"/>
  <c r="M59" i="4"/>
  <c r="I61" i="4"/>
  <c r="P62" i="4"/>
  <c r="L64" i="4"/>
  <c r="H66" i="4"/>
  <c r="O67" i="4"/>
  <c r="K69" i="4"/>
  <c r="L70" i="4"/>
  <c r="M71" i="4"/>
  <c r="N72" i="4"/>
  <c r="O73" i="4"/>
  <c r="P74" i="4"/>
  <c r="Q75" i="4"/>
  <c r="R76" i="4"/>
  <c r="H78" i="4"/>
  <c r="I79" i="4"/>
  <c r="J80" i="4"/>
  <c r="K81" i="4"/>
  <c r="L82" i="4"/>
  <c r="M83" i="4"/>
  <c r="N84" i="4"/>
  <c r="O85" i="4"/>
  <c r="P86" i="4"/>
  <c r="M87" i="4"/>
  <c r="L88" i="4"/>
  <c r="I89" i="4"/>
  <c r="H90" i="4"/>
  <c r="P90" i="4"/>
  <c r="O91" i="4"/>
  <c r="L92" i="4"/>
  <c r="K93" i="4"/>
  <c r="H94" i="4"/>
  <c r="R94" i="4"/>
  <c r="O95" i="4"/>
  <c r="N96" i="4"/>
  <c r="K97" i="4"/>
  <c r="J98" i="4"/>
  <c r="R98" i="4"/>
  <c r="Q99" i="4"/>
  <c r="N100" i="4"/>
  <c r="K101" i="4"/>
  <c r="Q101" i="4"/>
  <c r="L102" i="4"/>
  <c r="R102" i="4"/>
  <c r="M103" i="4"/>
  <c r="H104" i="4"/>
  <c r="N104" i="4"/>
  <c r="I105" i="4"/>
  <c r="O105" i="4"/>
  <c r="J106" i="4"/>
  <c r="P106" i="4"/>
  <c r="K107" i="4"/>
  <c r="Q107" i="4"/>
  <c r="L108" i="4"/>
  <c r="R108" i="4"/>
  <c r="M109" i="4"/>
  <c r="H110" i="4"/>
  <c r="N110" i="4"/>
  <c r="I111" i="4"/>
  <c r="O111" i="4"/>
  <c r="J112" i="4"/>
  <c r="P112" i="4"/>
  <c r="K113" i="4"/>
  <c r="Q113" i="4"/>
  <c r="L114" i="4"/>
  <c r="R114" i="4"/>
  <c r="M115" i="4"/>
  <c r="H116" i="4"/>
  <c r="N116" i="4"/>
  <c r="Q3" i="4"/>
  <c r="K3" i="4"/>
  <c r="G5" i="4"/>
  <c r="G11" i="4"/>
  <c r="G17" i="4"/>
  <c r="G23" i="4"/>
  <c r="G29" i="4"/>
  <c r="G35" i="4"/>
  <c r="G41" i="4"/>
  <c r="G47" i="4"/>
  <c r="G53" i="4"/>
  <c r="M8" i="4"/>
  <c r="H15" i="4"/>
  <c r="N21" i="4"/>
  <c r="I28" i="4"/>
  <c r="L32" i="4"/>
  <c r="Q35" i="4"/>
  <c r="M38" i="4"/>
  <c r="H41" i="4"/>
  <c r="L43" i="4"/>
  <c r="O45" i="4"/>
  <c r="O47" i="4"/>
  <c r="O49" i="4"/>
  <c r="L51" i="4"/>
  <c r="H53" i="4"/>
  <c r="O54" i="4"/>
  <c r="K56" i="4"/>
  <c r="R57" i="4"/>
  <c r="N59" i="4"/>
  <c r="J61" i="4"/>
  <c r="Q62" i="4"/>
  <c r="M64" i="4"/>
  <c r="I66" i="4"/>
  <c r="P67" i="4"/>
  <c r="L69" i="4"/>
  <c r="M70" i="4"/>
  <c r="N71" i="4"/>
  <c r="O72" i="4"/>
  <c r="P73" i="4"/>
  <c r="Q74" i="4"/>
  <c r="R75" i="4"/>
  <c r="H77" i="4"/>
  <c r="I78" i="4"/>
  <c r="J79" i="4"/>
  <c r="K80" i="4"/>
  <c r="L81" i="4"/>
  <c r="M82" i="4"/>
  <c r="N83" i="4"/>
  <c r="O84" i="4"/>
  <c r="P85" i="4"/>
  <c r="Q86" i="4"/>
  <c r="P87" i="4"/>
  <c r="M88" i="4"/>
  <c r="L89" i="4"/>
  <c r="I90" i="4"/>
  <c r="H91" i="4"/>
  <c r="P91" i="4"/>
  <c r="O92" i="4"/>
  <c r="L93" i="4"/>
  <c r="K94" i="4"/>
  <c r="H95" i="4"/>
  <c r="R95" i="4"/>
  <c r="O96" i="4"/>
  <c r="N97" i="4"/>
  <c r="K98" i="4"/>
  <c r="J99" i="4"/>
  <c r="R99" i="4"/>
  <c r="Q100" i="4"/>
  <c r="L101" i="4"/>
  <c r="R101" i="4"/>
  <c r="M102" i="4"/>
  <c r="H103" i="4"/>
  <c r="N103" i="4"/>
  <c r="I104" i="4"/>
  <c r="O104" i="4"/>
  <c r="J105" i="4"/>
  <c r="P105" i="4"/>
  <c r="K106" i="4"/>
  <c r="Q106" i="4"/>
  <c r="L107" i="4"/>
  <c r="R107" i="4"/>
  <c r="M108" i="4"/>
  <c r="H109" i="4"/>
  <c r="N109" i="4"/>
  <c r="I110" i="4"/>
  <c r="O110" i="4"/>
  <c r="J111" i="4"/>
  <c r="P111" i="4"/>
  <c r="K112" i="4"/>
  <c r="Q112" i="4"/>
  <c r="L113" i="4"/>
  <c r="R113" i="4"/>
  <c r="M114" i="4"/>
  <c r="H115" i="4"/>
  <c r="N115" i="4"/>
  <c r="I116" i="4"/>
  <c r="O116" i="4"/>
  <c r="P3" i="4"/>
  <c r="J3" i="4"/>
  <c r="G6" i="4"/>
  <c r="G12" i="4"/>
  <c r="G18" i="4"/>
  <c r="G24" i="4"/>
  <c r="G30" i="4"/>
  <c r="G36" i="4"/>
  <c r="G42" i="4"/>
  <c r="G48" i="4"/>
  <c r="G54" i="4"/>
  <c r="R9" i="4"/>
  <c r="M16" i="4"/>
  <c r="H23" i="4"/>
  <c r="N29" i="4"/>
  <c r="L33" i="4"/>
  <c r="Q36" i="4"/>
  <c r="L39" i="4"/>
  <c r="P41" i="4"/>
  <c r="K44" i="4"/>
  <c r="L46" i="4"/>
  <c r="K48" i="4"/>
  <c r="K50" i="4"/>
  <c r="R51" i="4"/>
  <c r="N53" i="4"/>
  <c r="J55" i="4"/>
  <c r="Q56" i="4"/>
  <c r="M58" i="4"/>
  <c r="I60" i="4"/>
  <c r="P61" i="4"/>
  <c r="L63" i="4"/>
  <c r="H65" i="4"/>
  <c r="O66" i="4"/>
  <c r="K68" i="4"/>
  <c r="P69" i="4"/>
  <c r="Q70" i="4"/>
  <c r="R71" i="4"/>
  <c r="H73" i="4"/>
  <c r="I74" i="4"/>
  <c r="J75" i="4"/>
  <c r="K76" i="4"/>
  <c r="L77" i="4"/>
  <c r="M78" i="4"/>
  <c r="N79" i="4"/>
  <c r="O80" i="4"/>
  <c r="P81" i="4"/>
  <c r="Q82" i="4"/>
  <c r="R83" i="4"/>
  <c r="H85" i="4"/>
  <c r="I86" i="4"/>
  <c r="R86" i="4"/>
  <c r="Q87" i="4"/>
  <c r="N88" i="4"/>
  <c r="M89" i="4"/>
  <c r="J90" i="4"/>
  <c r="I91" i="4"/>
  <c r="Q91" i="4"/>
  <c r="P92" i="4"/>
  <c r="M93" i="4"/>
  <c r="L94" i="4"/>
  <c r="I95" i="4"/>
  <c r="H96" i="4"/>
  <c r="P96" i="4"/>
  <c r="O97" i="4"/>
  <c r="L98" i="4"/>
  <c r="K99" i="4"/>
  <c r="H100" i="4"/>
  <c r="R100" i="4"/>
  <c r="M101" i="4"/>
  <c r="H102" i="4"/>
  <c r="N102" i="4"/>
  <c r="I103" i="4"/>
  <c r="O103" i="4"/>
  <c r="J104" i="4"/>
  <c r="P104" i="4"/>
  <c r="K105" i="4"/>
  <c r="Q105" i="4"/>
  <c r="L106" i="4"/>
  <c r="R106" i="4"/>
  <c r="M107" i="4"/>
  <c r="H108" i="4"/>
  <c r="N108" i="4"/>
  <c r="I109" i="4"/>
  <c r="O109" i="4"/>
  <c r="J110" i="4"/>
  <c r="P110" i="4"/>
  <c r="K111" i="4"/>
  <c r="Q111" i="4"/>
  <c r="L112" i="4"/>
  <c r="R112" i="4"/>
  <c r="M113" i="4"/>
  <c r="H114" i="4"/>
  <c r="N114" i="4"/>
  <c r="I115" i="4"/>
  <c r="O115" i="4"/>
  <c r="J116" i="4"/>
  <c r="G112" i="4"/>
  <c r="G106" i="4"/>
  <c r="G100" i="4"/>
  <c r="G94" i="4"/>
  <c r="G88" i="4"/>
  <c r="G82" i="4"/>
  <c r="G76" i="4"/>
  <c r="G70" i="4"/>
  <c r="G64" i="4"/>
  <c r="G58" i="4"/>
  <c r="G50" i="4"/>
  <c r="G40" i="4"/>
  <c r="G32" i="4"/>
  <c r="G22" i="4"/>
  <c r="G14" i="4"/>
  <c r="G4" i="4"/>
  <c r="N3" i="4"/>
  <c r="M116" i="4"/>
  <c r="L115" i="4"/>
  <c r="K114" i="4"/>
  <c r="J113" i="4"/>
  <c r="I112" i="4"/>
  <c r="H111" i="4"/>
  <c r="R109" i="4"/>
  <c r="Q108" i="4"/>
  <c r="P107" i="4"/>
  <c r="O106" i="4"/>
  <c r="N105" i="4"/>
  <c r="M104" i="4"/>
  <c r="L103" i="4"/>
  <c r="K102" i="4"/>
  <c r="J101" i="4"/>
  <c r="P99" i="4"/>
  <c r="I98" i="4"/>
  <c r="M96" i="4"/>
  <c r="Q94" i="4"/>
  <c r="J93" i="4"/>
  <c r="N91" i="4"/>
  <c r="H89" i="4"/>
  <c r="O86" i="4"/>
  <c r="L83" i="4"/>
  <c r="I80" i="4"/>
  <c r="Q76" i="4"/>
  <c r="N73" i="4"/>
  <c r="K70" i="4"/>
  <c r="R65" i="4"/>
  <c r="H61" i="4"/>
  <c r="I56" i="4"/>
  <c r="J51" i="4"/>
  <c r="M45" i="4"/>
  <c r="K38" i="4"/>
  <c r="R25" i="4"/>
  <c r="K6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26DD471-98EA-486A-BF1E-95177F5F4379}" sourceFile="D:\Privato\Giorgio\Lavoro\Giesse Drive\OneDrive - Delta S.p.A\DELTA\Acquisti e Bdg 2021\Gestione fatturati Soci.xlsx" keepAlive="1" name="Gestione fatturati Soci" type="5" refreshedVersion="7" background="1">
    <dbPr connection="Provider=Microsoft.ACE.OLEDB.12.0;User ID=Admin;Data Source=D:\Privato\Giorgio\Lavoro\Giesse Drive\OneDrive - Delta S.p.A\DELTA\Acquisti e Bdg 2021\Gestione fatturati Soci.xlsx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bdg mese$'" commandType="3"/>
  </connection>
</connections>
</file>

<file path=xl/sharedStrings.xml><?xml version="1.0" encoding="utf-8"?>
<sst xmlns="http://schemas.openxmlformats.org/spreadsheetml/2006/main" count="298" uniqueCount="140">
  <si>
    <t>Socio</t>
  </si>
  <si>
    <t>Fornitori</t>
  </si>
  <si>
    <t xml:space="preserve">Fatt. Progr.2020 </t>
  </si>
  <si>
    <t xml:space="preserve">Fatt. Progr.2021 </t>
  </si>
  <si>
    <t xml:space="preserve">Δ € Fatt. Progr </t>
  </si>
  <si>
    <t xml:space="preserve">Δ % Fatt. Progr </t>
  </si>
  <si>
    <t>Totale complessivo</t>
  </si>
  <si>
    <t xml:space="preserve">Immergas </t>
  </si>
  <si>
    <t xml:space="preserve">Haier </t>
  </si>
  <si>
    <t>Tiemme Raccorderie</t>
  </si>
  <si>
    <t xml:space="preserve">Galassia </t>
  </si>
  <si>
    <t xml:space="preserve">Rainbox </t>
  </si>
  <si>
    <t xml:space="preserve">Novellini </t>
  </si>
  <si>
    <t>Albatros</t>
  </si>
  <si>
    <t>Dab Pumps</t>
  </si>
  <si>
    <t xml:space="preserve">Global </t>
  </si>
  <si>
    <t>Arblu</t>
  </si>
  <si>
    <t>Geberit</t>
  </si>
  <si>
    <t>Mut Meccanica Tovo</t>
  </si>
  <si>
    <t>Galletti</t>
  </si>
  <si>
    <t>Euroacque</t>
  </si>
  <si>
    <t xml:space="preserve">Omp Tea </t>
  </si>
  <si>
    <t xml:space="preserve">GBD </t>
  </si>
  <si>
    <t xml:space="preserve">First Corporation </t>
  </si>
  <si>
    <t>General d'aspirazione</t>
  </si>
  <si>
    <t>Ferrari Attrezzature</t>
  </si>
  <si>
    <t>Neoperl</t>
  </si>
  <si>
    <t>Rizzo Aquae</t>
  </si>
  <si>
    <t xml:space="preserve">Ardeco </t>
  </si>
  <si>
    <t>Caleffi</t>
  </si>
  <si>
    <t xml:space="preserve">Thermomat Saniline </t>
  </si>
  <si>
    <t xml:space="preserve">L'isolante K-Flex </t>
  </si>
  <si>
    <t xml:space="preserve">Effebi </t>
  </si>
  <si>
    <t>Paini</t>
  </si>
  <si>
    <t>Eurocornici</t>
  </si>
  <si>
    <t>System Group (Rototec)</t>
  </si>
  <si>
    <t>Farg</t>
  </si>
  <si>
    <t>Bmeters</t>
  </si>
  <si>
    <t xml:space="preserve">Raccorderie Metalliche  </t>
  </si>
  <si>
    <t>Bwt/Cillichemie</t>
  </si>
  <si>
    <t>Sabiana</t>
  </si>
  <si>
    <t>Ferroli</t>
  </si>
  <si>
    <t>BT-Flex</t>
  </si>
  <si>
    <t>Fima Carlo Frattini</t>
  </si>
  <si>
    <t>Cuprumfoma</t>
  </si>
  <si>
    <t>Fimi</t>
  </si>
  <si>
    <t xml:space="preserve">Olimpia Splendid </t>
  </si>
  <si>
    <t xml:space="preserve">Ercos </t>
  </si>
  <si>
    <t>Planus</t>
  </si>
  <si>
    <t>Fluidmaster</t>
  </si>
  <si>
    <t>Rems</t>
  </si>
  <si>
    <t>Fondital</t>
  </si>
  <si>
    <t>Royo</t>
  </si>
  <si>
    <t xml:space="preserve">Ariston </t>
  </si>
  <si>
    <t>Silmet</t>
  </si>
  <si>
    <t>Camon</t>
  </si>
  <si>
    <t>System Group (Sab)</t>
  </si>
  <si>
    <t>Tecnosystemi</t>
  </si>
  <si>
    <t>Unidelta</t>
  </si>
  <si>
    <t xml:space="preserve">Carlo Nobili </t>
  </si>
  <si>
    <t>LG</t>
  </si>
  <si>
    <t>Carrier</t>
  </si>
  <si>
    <t>Megius</t>
  </si>
  <si>
    <t xml:space="preserve">Cordivari </t>
  </si>
  <si>
    <t>Negrari</t>
  </si>
  <si>
    <t xml:space="preserve">General Fittings </t>
  </si>
  <si>
    <t>Arredamenti Montegrappa</t>
  </si>
  <si>
    <t>Giacomini</t>
  </si>
  <si>
    <t>Ebara</t>
  </si>
  <si>
    <t>Giuseppe Tirinnanzi</t>
  </si>
  <si>
    <t>Panasonic</t>
  </si>
  <si>
    <t>Bosch</t>
  </si>
  <si>
    <t>Polieco</t>
  </si>
  <si>
    <t>Grantour</t>
  </si>
  <si>
    <t>Atusa</t>
  </si>
  <si>
    <t>Griffon - Bostik</t>
  </si>
  <si>
    <t>River</t>
  </si>
  <si>
    <t>Grohe</t>
  </si>
  <si>
    <t>RM Manfredi</t>
  </si>
  <si>
    <t>Gruppo Salteco</t>
  </si>
  <si>
    <t xml:space="preserve">Rubinetterie Bresciane </t>
  </si>
  <si>
    <t>Samsung</t>
  </si>
  <si>
    <t xml:space="preserve">Va-Albertoni </t>
  </si>
  <si>
    <t>System Group (Italiana Corrugati)</t>
  </si>
  <si>
    <t>Valsir</t>
  </si>
  <si>
    <t>System Group (Sa.Mi. Plastic)</t>
  </si>
  <si>
    <t>Vortice</t>
  </si>
  <si>
    <t>TECNOCONTROL</t>
  </si>
  <si>
    <t>Wilo</t>
  </si>
  <si>
    <t xml:space="preserve">Tenaris Dalmine </t>
  </si>
  <si>
    <t>Italkero</t>
  </si>
  <si>
    <t xml:space="preserve">Bernasconi </t>
  </si>
  <si>
    <t>Itap</t>
  </si>
  <si>
    <t>Enolgas</t>
  </si>
  <si>
    <t>Kinedo</t>
  </si>
  <si>
    <t>Varem</t>
  </si>
  <si>
    <t>Ideal Standard</t>
  </si>
  <si>
    <t xml:space="preserve">Wavin </t>
  </si>
  <si>
    <t>Beza</t>
  </si>
  <si>
    <t xml:space="preserve">Bossini </t>
  </si>
  <si>
    <t>Isoclima</t>
  </si>
  <si>
    <t xml:space="preserve">Ibp Banninger </t>
  </si>
  <si>
    <t xml:space="preserve">GEN 21 </t>
  </si>
  <si>
    <t xml:space="preserve">FEB 21 </t>
  </si>
  <si>
    <t xml:space="preserve">MAR 21 </t>
  </si>
  <si>
    <t xml:space="preserve">APR 21 </t>
  </si>
  <si>
    <t xml:space="preserve">MAG 21 </t>
  </si>
  <si>
    <t>ANDAMENTO MENSILE 2021</t>
  </si>
  <si>
    <t xml:space="preserve">GIU 21 </t>
  </si>
  <si>
    <t xml:space="preserve">LUG 21 </t>
  </si>
  <si>
    <t xml:space="preserve">AGO 21 </t>
  </si>
  <si>
    <t xml:space="preserve">SET 21 </t>
  </si>
  <si>
    <t xml:space="preserve">OTT 21 </t>
  </si>
  <si>
    <t xml:space="preserve">NOV 21 </t>
  </si>
  <si>
    <t xml:space="preserve">DIC 21 </t>
  </si>
  <si>
    <t>Arbi Arredobagno</t>
  </si>
  <si>
    <t>Xylem</t>
  </si>
  <si>
    <t>GIU 21</t>
  </si>
  <si>
    <t xml:space="preserve">Ferrari </t>
  </si>
  <si>
    <t>STAGIONALITA' ANNUALE DEGLI ACQUISTI</t>
  </si>
  <si>
    <t>FORNITORE</t>
  </si>
  <si>
    <t>BUDGET ANNUALE DEGLI ACQUISTI</t>
  </si>
  <si>
    <t>BUDGET 2022</t>
  </si>
  <si>
    <t>BUDGET MENSILE DEGLI ACQUISTI</t>
  </si>
  <si>
    <t>GEN 22</t>
  </si>
  <si>
    <t>FEB 22</t>
  </si>
  <si>
    <t>MAR 22</t>
  </si>
  <si>
    <t>APR 22</t>
  </si>
  <si>
    <t>MAG 22</t>
  </si>
  <si>
    <t>GIU 22</t>
  </si>
  <si>
    <t>LUG 22</t>
  </si>
  <si>
    <t>AGO 22</t>
  </si>
  <si>
    <t>SET 22</t>
  </si>
  <si>
    <t>OTT 22</t>
  </si>
  <si>
    <t>NOV 22</t>
  </si>
  <si>
    <t>DIC 22</t>
  </si>
  <si>
    <t>DELIZIA ALESSANDRO srl</t>
  </si>
  <si>
    <t>KINEDO</t>
  </si>
  <si>
    <t>Ferrari</t>
  </si>
  <si>
    <t>ANDAMENTO PROGRESSIVO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</si>
</sst>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\-&quot;€&quot;\ #,##0.00"/>
    <numFmt numFmtId="165" formatCode="_-* #,##0.00\ [$€-410]_-;\-* #,##0.00\ [$€-410]_-;_-* &quot;-&quot;??\ [$€-410]_-;_-@_-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165" fontId="0" fillId="2" borderId="0" xfId="0" applyNumberFormat="1" applyFill="1"/>
    <xf numFmtId="0" fontId="0" fillId="2" borderId="0" xfId="0" applyFill="1" applyAlignment="1">
      <alignment horizontal="center" vertical="center" wrapText="1"/>
    </xf>
    <xf numFmtId="165" fontId="0" fillId="2" borderId="0" xfId="0" applyNumberFormat="1" applyFill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165" fontId="0" fillId="2" borderId="0" xfId="1" applyNumberFormat="1" applyFont="1" applyFill="1"/>
    <xf numFmtId="10" fontId="0" fillId="2" borderId="0" xfId="1" applyNumberFormat="1" applyFont="1" applyFill="1"/>
    <xf numFmtId="165" fontId="0" fillId="0" borderId="0" xfId="0" applyNumberFormat="1"/>
    <xf numFmtId="10" fontId="0" fillId="0" borderId="0" xfId="0" applyNumberFormat="1"/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3" fillId="2" borderId="1" xfId="0" applyNumberFormat="1" applyFont="1" applyFill="1" applyBorder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10" fontId="0" fillId="0" borderId="0" xfId="1" applyNumberFormat="1" applyFont="1"/>
    <xf numFmtId="0" fontId="0" fillId="5" borderId="2" xfId="0" applyFont="1" applyFill="1" applyBorder="1"/>
    <xf numFmtId="49" fontId="3" fillId="2" borderId="1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0" fontId="0" fillId="2" borderId="5" xfId="0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0" fillId="5" borderId="6" xfId="0" applyFont="1" applyFill="1" applyBorder="1"/>
    <xf numFmtId="165" fontId="0" fillId="5" borderId="7" xfId="0" applyNumberFormat="1" applyFont="1" applyFill="1" applyBorder="1"/>
    <xf numFmtId="0" fontId="0" fillId="0" borderId="6" xfId="0" applyFont="1" applyBorder="1"/>
    <xf numFmtId="165" fontId="0" fillId="0" borderId="7" xfId="0" applyNumberFormat="1" applyFont="1" applyBorder="1"/>
    <xf numFmtId="165" fontId="0" fillId="5" borderId="3" xfId="0" applyNumberFormat="1" applyFont="1" applyFill="1" applyBorder="1"/>
    <xf numFmtId="0" fontId="1" fillId="2" borderId="0" xfId="0" applyFont="1" applyFill="1" applyAlignment="1">
      <alignment horizontal="center" vertical="center"/>
    </xf>
  </cellXfs>
  <cellStyles count="2">
    <cellStyle name="Normale" xfId="0" builtinId="0"/>
    <cellStyle name="Percentuale" xfId="1" builtinId="5"/>
  </cellStyles>
  <dxfs count="43">
    <dxf>
      <numFmt numFmtId="165" formatCode="_-* #,##0.00\ [$€-410]_-;\-* #,##0.00\ [$€-410]_-;_-* &quot;-&quot;??\ [$€-410]_-;_-@_-"/>
      <alignment vertical="center"/>
    </dxf>
    <dxf>
      <alignment vertical="center"/>
    </dxf>
    <dxf>
      <alignment vertical="center"/>
    </dxf>
    <dxf>
      <alignment vertical="center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5" formatCode="_-* #,##0.00\ [$€-410]_-;\-* #,##0.00\ [$€-410]_-;_-* &quot;-&quot;??\ [$€-410]_-;_-@_-"/>
    </dxf>
    <dxf>
      <numFmt numFmtId="165" formatCode="_-* #,##0.00\ [$€-410]_-;\-* #,##0.00\ [$€-410]_-;_-* &quot;-&quot;??\ [$€-410]_-;_-@_-"/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_-* #,##0.00\ [$€-410]_-;\-* #,##0.00\ [$€-410]_-;_-* &quot;-&quot;??\ [$€-410]_-;_-@_-"/>
    </dxf>
    <dxf>
      <numFmt numFmtId="165" formatCode="_-* #,##0.00\ [$€-410]_-;\-* #,##0.00\ [$€-410]_-;_-* &quot;-&quot;??\ [$€-410]_-;_-@_-"/>
    </dxf>
    <dxf>
      <alignment horizontal="center" vertical="center" wrapText="1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numFmt numFmtId="14" formatCode="0.00%"/>
    </dxf>
    <dxf>
      <numFmt numFmtId="14" formatCode="0.00%"/>
    </dxf>
    <dxf>
      <numFmt numFmtId="166" formatCode="_-&quot;€&quot;\ * #,##0.00_-;\-&quot;€&quot;\ * #,##0.00_-;_-&quot;€&quot;\ * &quot;-&quot;??_-;_-@_-"/>
    </dxf>
    <dxf>
      <numFmt numFmtId="165" formatCode="_-* #,##0.00\ [$€-410]_-;\-* #,##0.00\ [$€-410]_-;_-* &quot;-&quot;??\ [$€-410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lumMod val="110000"/>
                  <a:satMod val="105000"/>
                  <a:tint val="67000"/>
                </a:schemeClr>
              </a:gs>
              <a:gs pos="50000">
                <a:schemeClr val="accent1">
                  <a:lumMod val="105000"/>
                  <a:satMod val="103000"/>
                  <a:tint val="73000"/>
                </a:schemeClr>
              </a:gs>
              <a:gs pos="100000">
                <a:schemeClr val="accent1">
                  <a:lumMod val="105000"/>
                  <a:satMod val="109000"/>
                  <a:tint val="81000"/>
                </a:schemeClr>
              </a:gs>
            </a:gsLst>
            <a:lin ang="5400000" scaled="0"/>
          </a:gradFill>
          <a:ln w="22225" cap="rnd" cmpd="sng" algn="ctr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1"/>
            </a:solidFill>
            <a:ln w="9525" cap="flat" cmpd="sng" algn="ctr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2225" cap="rnd" cmpd="sng" algn="ctr">
            <a:solidFill>
              <a:schemeClr val="accent1"/>
            </a:solidFill>
            <a:round/>
          </a:ln>
          <a:effectLst/>
        </c:spPr>
        <c:marker>
          <c:symbol val="circle"/>
          <c:size val="4"/>
          <c:spPr>
            <a:solidFill>
              <a:schemeClr val="accent1"/>
            </a:solidFill>
            <a:ln w="9525" cap="flat" cmpd="sng" algn="ctr">
              <a:solidFill>
                <a:schemeClr val="accent1"/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1428739090540511"/>
          <c:y val="4.2822377865030119E-2"/>
          <c:w val="0.88571260909459493"/>
          <c:h val="0.81012796748809812"/>
        </c:manualLayout>
      </c:layout>
      <c:lineChart>
        <c:grouping val="stacked"/>
        <c:varyColors val="0"/>
        <c:ser>
          <c:idx val="0"/>
          <c:order val="0"/>
          <c:tx>
            <c:v>Fatturati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Fatturati!$AA$5:$AL$5</c:f>
              <c:strCache>
                <c:ptCount val="12"/>
                <c:pt idx="0">
                  <c:v> GEN 21  </c:v>
                </c:pt>
                <c:pt idx="1">
                  <c:v> FEB 21  </c:v>
                </c:pt>
                <c:pt idx="2">
                  <c:v> MAR 21  </c:v>
                </c:pt>
                <c:pt idx="3">
                  <c:v> APR 21  </c:v>
                </c:pt>
                <c:pt idx="4">
                  <c:v> MAG 21  </c:v>
                </c:pt>
                <c:pt idx="5">
                  <c:v>GIU 21 </c:v>
                </c:pt>
                <c:pt idx="6">
                  <c:v>LUG 21 </c:v>
                </c:pt>
                <c:pt idx="7">
                  <c:v>AGO 21 </c:v>
                </c:pt>
                <c:pt idx="8">
                  <c:v>SET 21 </c:v>
                </c:pt>
                <c:pt idx="9">
                  <c:v>OTT 21 </c:v>
                </c:pt>
                <c:pt idx="10">
                  <c:v>NOV 21 </c:v>
                </c:pt>
                <c:pt idx="11">
                  <c:v>DIC 21 </c:v>
                </c:pt>
              </c:strCache>
            </c:strRef>
          </c:cat>
          <c:val>
            <c:numRef>
              <c:f>Fatturati!$AA$6:$AL$6</c:f>
              <c:numCache>
                <c:formatCode>_-* #,##0.00\ [$€-410]_-;\-* #,##0.00\ [$€-410]_-;_-* "-"??\ [$€-410]_-;_-@_-</c:formatCode>
                <c:ptCount val="12"/>
                <c:pt idx="0">
                  <c:v>5848.42</c:v>
                </c:pt>
                <c:pt idx="1">
                  <c:v>10615.74</c:v>
                </c:pt>
                <c:pt idx="2">
                  <c:v>15310.63</c:v>
                </c:pt>
                <c:pt idx="3">
                  <c:v>6837.4200000000019</c:v>
                </c:pt>
                <c:pt idx="4">
                  <c:v>13798.179999999998</c:v>
                </c:pt>
                <c:pt idx="5">
                  <c:v>8725.26</c:v>
                </c:pt>
                <c:pt idx="6">
                  <c:v>7734.8899999999994</c:v>
                </c:pt>
                <c:pt idx="7">
                  <c:v>678.9399999999996</c:v>
                </c:pt>
                <c:pt idx="8">
                  <c:v>14440.710000000001</c:v>
                </c:pt>
                <c:pt idx="9">
                  <c:v>22652.170000000002</c:v>
                </c:pt>
                <c:pt idx="10">
                  <c:v>5014.67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9-41EA-9F6D-AE17CA141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4591"/>
        <c:axId val="38302927"/>
      </c:lineChart>
      <c:catAx>
        <c:axId val="383045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302927"/>
        <c:crosses val="autoZero"/>
        <c:auto val="1"/>
        <c:lblAlgn val="ctr"/>
        <c:lblOffset val="100"/>
        <c:noMultiLvlLbl val="0"/>
      </c:catAx>
      <c:valAx>
        <c:axId val="38302927"/>
        <c:scaling>
          <c:orientation val="minMax"/>
        </c:scaling>
        <c:delete val="0"/>
        <c:axPos val="l"/>
        <c:numFmt formatCode="_-* #,##0.00\ [$€-410]_-;\-* #,##0.00\ [$€-410]_-;_-* &quot;-&quot;??\ [$€-410]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30459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STAGIONALITA' ANNUALE DEGLI ACQUISTI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Stagionalità!$R$5:$AC$5</c:f>
              <c:strCache>
                <c:ptCount val="12"/>
                <c:pt idx="0">
                  <c:v> GEN 21  </c:v>
                </c:pt>
                <c:pt idx="1">
                  <c:v> FEB 21  </c:v>
                </c:pt>
                <c:pt idx="2">
                  <c:v> MAR 21  </c:v>
                </c:pt>
                <c:pt idx="3">
                  <c:v> APR 21  </c:v>
                </c:pt>
                <c:pt idx="4">
                  <c:v> MAG 21  </c:v>
                </c:pt>
                <c:pt idx="5">
                  <c:v> GIU 21 </c:v>
                </c:pt>
                <c:pt idx="6">
                  <c:v> LUG 21  </c:v>
                </c:pt>
                <c:pt idx="7">
                  <c:v> AGO 21  </c:v>
                </c:pt>
                <c:pt idx="8">
                  <c:v> SET 21  </c:v>
                </c:pt>
                <c:pt idx="9">
                  <c:v> OTT 21  </c:v>
                </c:pt>
                <c:pt idx="10">
                  <c:v> NOV 21  </c:v>
                </c:pt>
                <c:pt idx="11">
                  <c:v> DIC 21  </c:v>
                </c:pt>
              </c:strCache>
            </c:strRef>
          </c:cat>
          <c:val>
            <c:numRef>
              <c:f>Stagionalità!$R$6:$AC$6</c:f>
              <c:numCache>
                <c:formatCode>0.00%</c:formatCode>
                <c:ptCount val="12"/>
                <c:pt idx="0">
                  <c:v>5.1398344806144254E-2</c:v>
                </c:pt>
                <c:pt idx="1">
                  <c:v>9.3295533647100887E-2</c:v>
                </c:pt>
                <c:pt idx="2">
                  <c:v>0.13455617755552718</c:v>
                </c:pt>
                <c:pt idx="3">
                  <c:v>6.0090087706496272E-2</c:v>
                </c:pt>
                <c:pt idx="4">
                  <c:v>0.12126413857712739</c:v>
                </c:pt>
                <c:pt idx="5">
                  <c:v>7.6681209968377476E-2</c:v>
                </c:pt>
                <c:pt idx="6">
                  <c:v>6.797742693883084E-2</c:v>
                </c:pt>
                <c:pt idx="7">
                  <c:v>5.9668067995601471E-3</c:v>
                </c:pt>
                <c:pt idx="8">
                  <c:v>0.12691095916940565</c:v>
                </c:pt>
                <c:pt idx="9">
                  <c:v>0.19907668126902595</c:v>
                </c:pt>
                <c:pt idx="10">
                  <c:v>4.4071003407591694E-2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4-4B70-A1D1-46F13774309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97386735"/>
        <c:axId val="1397384239"/>
      </c:barChart>
      <c:catAx>
        <c:axId val="1397386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97384239"/>
        <c:crosses val="autoZero"/>
        <c:auto val="1"/>
        <c:lblAlgn val="ctr"/>
        <c:lblOffset val="100"/>
        <c:noMultiLvlLbl val="0"/>
      </c:catAx>
      <c:valAx>
        <c:axId val="139738423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397386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419100</xdr:colOff>
      <xdr:row>3</xdr:row>
      <xdr:rowOff>423861</xdr:rowOff>
    </xdr:from>
    <xdr:to>
      <xdr:col>38</xdr:col>
      <xdr:colOff>190500</xdr:colOff>
      <xdr:row>19</xdr:row>
      <xdr:rowOff>171449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A944C2-9A51-4FF8-9F4E-B21FE73A30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380999</xdr:colOff>
      <xdr:row>3</xdr:row>
      <xdr:rowOff>338136</xdr:rowOff>
    </xdr:from>
    <xdr:to>
      <xdr:col>29</xdr:col>
      <xdr:colOff>590549</xdr:colOff>
      <xdr:row>25</xdr:row>
      <xdr:rowOff>28575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84E7C2-C1A3-41E4-8B95-1B10BF37D6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giorgio_schiavino_deltaits_it/Documents/DELTA/Acquisti%20e%20Bdg%202021/Gestione%20fatturati%20Soci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giorgio_schiavino_deltaits_it/Documents/DELTA/Acquisti%20e%20Bdg%202021/Gestione%20fatturati%20Soci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orgio Schiavino" refreshedDate="44546.364262499999" createdVersion="7" refreshedVersion="7" minRefreshableVersion="3" recordCount="2156" xr:uid="{C654E5BD-5FE9-4A57-8B59-FED4A9FB65D7}">
  <cacheSource type="worksheet">
    <worksheetSource ref="A1:AC2157" sheet="bdg mese" r:id="rId2"/>
  </cacheSource>
  <cacheFields count="38">
    <cacheField name="Fornitori" numFmtId="0">
      <sharedItems count="100">
        <s v="Arbi Arredobagno"/>
        <s v="Arblu"/>
        <s v="Ardeco "/>
        <s v="Ariston "/>
        <s v="Arredamenti Montegrappa"/>
        <s v="Atusa"/>
        <s v="Bernasconi "/>
        <s v="Beza"/>
        <s v="Bmeters"/>
        <s v="Bosch"/>
        <s v="Bossini "/>
        <s v="BT-Flex"/>
        <s v="Bwt/Cillichemie"/>
        <s v="Caleffi"/>
        <s v="Camon"/>
        <s v="Carlo Nobili "/>
        <s v="Carrier"/>
        <s v="Cordivari "/>
        <s v="Cuprumfoma"/>
        <s v="Dab Pumps"/>
        <s v="Ebara"/>
        <s v="Effebi "/>
        <s v="Enolgas"/>
        <s v="Ercos "/>
        <s v="Euroacque"/>
        <s v="Eurocornici"/>
        <s v="Farg"/>
        <s v="Ferrari "/>
        <s v="Ferrari Attrezzature"/>
        <s v="Ferroli"/>
        <s v="Fima Carlo Frattini"/>
        <s v="Fimi"/>
        <s v="First Corporation "/>
        <s v="Fluidmaster"/>
        <s v="Fondital"/>
        <s v="Galassia "/>
        <s v="Galletti"/>
        <s v="GBD "/>
        <s v="Geberit"/>
        <s v="General d'aspirazione"/>
        <s v="General Fittings "/>
        <s v="Giacomini"/>
        <s v="Giuseppe Tirinnanzi"/>
        <s v="Global "/>
        <s v="Griffon - Bostik"/>
        <s v="Grohe"/>
        <s v="Gruppo Salteco"/>
        <s v="Haier "/>
        <s v="Ibp Banninger "/>
        <s v="Ideal Standard"/>
        <s v="Immergas "/>
        <s v="Italkero"/>
        <s v="Itap"/>
        <s v="Kinedo"/>
        <s v="LG"/>
        <s v="L'isolante K-Flex "/>
        <s v="Megius"/>
        <s v="Panasonic"/>
        <s v="Negrari"/>
        <s v="Neoperl"/>
        <s v="Novellini "/>
        <s v="Olimpia Splendid "/>
        <s v="Samsung"/>
        <s v="Paini"/>
        <s v="Mut Meccanica Tovo"/>
        <s v="Planus"/>
        <s v="Polieco"/>
        <s v="Omp Tea "/>
        <s v="Tecnosystemi"/>
        <s v="Grantour"/>
        <s v="Albatros"/>
        <s v="Rems"/>
        <s v="River"/>
        <s v="Wavin "/>
        <s v="RM Manfredi"/>
        <s v="Royo"/>
        <s v="Rainbox "/>
        <s v="Sabiana"/>
        <s v="Wilo"/>
        <s v="Isoclima"/>
        <s v="Silmet"/>
        <s v="Rizzo Aquae"/>
        <s v="Raccorderie Metalliche  "/>
        <s v="Tiemme Raccorderie"/>
        <s v="System Group (Rototec)"/>
        <s v="TECNOCONTROL"/>
        <s v="System Group (Italiana Corrugati)"/>
        <s v="Tenaris Dalmine "/>
        <s v="Thermomat Saniline "/>
        <s v="System Group (Sa.Mi. Plastic)"/>
        <s v="Unidelta"/>
        <s v="Va-Albertoni "/>
        <s v="Valsir"/>
        <s v="System Group (Sab)"/>
        <s v="Rubinetterie Bresciane "/>
        <s v="Varem"/>
        <s v="Vortice"/>
        <s v="Xylem"/>
        <s v="Ferrari" u="1"/>
        <s v="TOTALI" u="1"/>
      </sharedItems>
    </cacheField>
    <cacheField name="Socio" numFmtId="0">
      <sharedItems containsBlank="1" count="23">
        <s v="CALLIPO Srl"/>
        <s v="CASAÉ F.lli LARUFFA srl"/>
        <s v="CHIESSI E FEDI SPA"/>
        <s v="COICO +3 snc"/>
        <s v="COLONNA SAVERIO srl"/>
        <s v="DELIZIA ALESSANDRO srl"/>
        <s v="F.LLI CARERE Srl"/>
        <s v="F.LLI CRUSCO srl"/>
        <s v="F.LLI ZANGRILLO srl"/>
        <s v="GIUSEPPE MIELE Srl"/>
        <s v="IDROPLAST SRL"/>
        <s v="IDROSANITARIA FORNITURE SRL"/>
        <s v="IDROSANITARIA ROMAGNOLA SRL"/>
        <s v="ITER DI RUGGERI Srl"/>
        <s v="LA FENICE SRL"/>
        <s v="NIGRELLI E NIGRELLI SRL"/>
        <s v="RAFFAELE SpA"/>
        <s v="REGINE GIUSEPPA &amp; C. snc"/>
        <s v="REGINE Srl  "/>
        <s v="TERMOIDRAULICA LAFENICE SRL"/>
        <s v="VEMIT PUNTO CLIMA Srl"/>
        <s v="VIRLINZI SPA"/>
        <m u="1"/>
      </sharedItems>
    </cacheField>
    <cacheField name="Fatt. Progr.2020" numFmtId="164">
      <sharedItems containsSemiMixedTypes="0" containsString="0" containsNumber="1" minValue="-1995.4399999999998" maxValue="764655"/>
    </cacheField>
    <cacheField name="Fatt. Progr.2021" numFmtId="164">
      <sharedItems containsSemiMixedTypes="0" containsString="0" containsNumber="1" minValue="-1995.4399999999998" maxValue="1662432.7499999998"/>
    </cacheField>
    <cacheField name="Fatt. 31/12/20" numFmtId="165">
      <sharedItems containsNonDate="0" containsString="0" containsBlank="1" count="1">
        <m/>
      </sharedItems>
    </cacheField>
    <cacheField name="GEN 20" numFmtId="164">
      <sharedItems containsString="0" containsBlank="1" containsNumber="1" minValue="-3323.23" maxValue="86065.88"/>
    </cacheField>
    <cacheField name="GEN 21" numFmtId="164">
      <sharedItems containsString="0" containsBlank="1" containsNumber="1" minValue="-1138" maxValue="126530.44"/>
    </cacheField>
    <cacheField name="FEB 20" numFmtId="164">
      <sharedItems containsString="0" containsBlank="1" containsNumber="1" minValue="-1438" maxValue="159411"/>
    </cacheField>
    <cacheField name="FEB 21" numFmtId="164">
      <sharedItems containsString="0" containsBlank="1" containsNumber="1" minValue="-2333.0200000000004" maxValue="174874.97"/>
    </cacheField>
    <cacheField name="MAR 20" numFmtId="164">
      <sharedItems containsString="0" containsBlank="1" containsNumber="1" minValue="-8179.1100000000151" maxValue="118586.565"/>
    </cacheField>
    <cacheField name="MAR 21" numFmtId="164">
      <sharedItems containsString="0" containsBlank="1" containsNumber="1" minValue="-5075.0500000000011" maxValue="147749"/>
    </cacheField>
    <cacheField name="APR 20" numFmtId="164">
      <sharedItems containsString="0" containsBlank="1" containsNumber="1" minValue="-8733" maxValue="46114.49000000002"/>
    </cacheField>
    <cacheField name="APR 21" numFmtId="164">
      <sharedItems containsString="0" containsBlank="1" containsNumber="1" minValue="-1178.54" maxValue="171964.43000000005"/>
    </cacheField>
    <cacheField name="MAG 20" numFmtId="164">
      <sharedItems containsString="0" containsBlank="1" containsNumber="1" minValue="-4290.9700000000012" maxValue="138985.37"/>
    </cacheField>
    <cacheField name="MAG 21" numFmtId="164">
      <sharedItems containsString="0" containsBlank="1" containsNumber="1" minValue="-660" maxValue="128772.14999999997"/>
    </cacheField>
    <cacheField name="GIU 20" numFmtId="164">
      <sharedItems containsString="0" containsBlank="1" containsNumber="1" minValue="-4900.4200000000128" maxValue="95155.049999999872"/>
    </cacheField>
    <cacheField name="GIU 21" numFmtId="164">
      <sharedItems containsString="0" containsBlank="1" containsNumber="1" minValue="-94426.26" maxValue="149355.19999999995"/>
    </cacheField>
    <cacheField name="LUG 20" numFmtId="164">
      <sharedItems containsString="0" containsBlank="1" containsNumber="1" minValue="-1527.579999999999" maxValue="206889.43999999983"/>
    </cacheField>
    <cacheField name="LUG 21" numFmtId="164">
      <sharedItems containsString="0" containsBlank="1" containsNumber="1" minValue="-2744" maxValue="135117.38000000012"/>
    </cacheField>
    <cacheField name="AGO 20" numFmtId="164">
      <sharedItems containsString="0" containsBlank="1" containsNumber="1" minValue="-94319.87999999983" maxValue="116055"/>
    </cacheField>
    <cacheField name="AGO 21" numFmtId="164">
      <sharedItems containsString="0" containsBlank="1" containsNumber="1" minValue="-2231" maxValue="74280.320000000182"/>
    </cacheField>
    <cacheField name="SET 20" numFmtId="164">
      <sharedItems containsString="0" containsBlank="1" containsNumber="1" minValue="-7948.4900000000007" maxValue="115901.74999999994"/>
    </cacheField>
    <cacheField name="SET 21" numFmtId="164">
      <sharedItems containsSemiMixedTypes="0" containsString="0" containsNumber="1" minValue="-1470.5919999999999" maxValue="172895.96999999962"/>
    </cacheField>
    <cacheField name="OTT 20" numFmtId="164">
      <sharedItems containsSemiMixedTypes="0" containsString="0" containsNumber="1" minValue="-1397.62" maxValue="166793"/>
    </cacheField>
    <cacheField name="OTT 21" numFmtId="164">
      <sharedItems containsString="0" containsBlank="1" containsNumber="1" minValue="-22686.340000000026" maxValue="338104.48000000021"/>
    </cacheField>
    <cacheField name="NOV 20" numFmtId="164">
      <sharedItems containsSemiMixedTypes="0" containsString="0" containsNumber="1" minValue="-2811.34" maxValue="224949.96999999997"/>
    </cacheField>
    <cacheField name="NOV 21" numFmtId="164">
      <sharedItems containsString="0" containsBlank="1" containsNumber="1" minValue="-4524.0899999999674" maxValue="247033.19999999995"/>
    </cacheField>
    <cacheField name="DIC 20" numFmtId="164">
      <sharedItems containsNonDate="0" containsString="0" containsBlank="1" count="1">
        <m/>
      </sharedItems>
    </cacheField>
    <cacheField name="DIC 21" numFmtId="164">
      <sharedItems containsNonDate="0" containsString="0" containsBlank="1" count="1">
        <m/>
      </sharedItems>
    </cacheField>
    <cacheField name="Δ € Fatt. Progr" numFmtId="0" formula="'Fatt. Progr.2021'-'Fatt. Progr.2020'" databaseField="0"/>
    <cacheField name="Δ % Fatt. Progr" numFmtId="0" formula="'Fatt. Progr.2021'/'Fatt. Progr.2020'-1" databaseField="0"/>
    <cacheField name="Budget Gen-Mar" numFmtId="0" formula="#NAME?+#NAME?+#NAME?" databaseField="0"/>
    <cacheField name="Budget Apr-Giu" numFmtId="0" formula="#NAME?+#NAME?+#NAME?+#NAME?+#NAME?+#NAME?" databaseField="0"/>
    <cacheField name="Budget Lug-Set" numFmtId="0" formula="#NAME?+#NAME?+#NAME?+#NAME?+#NAME?+#NAME?+#NAME?+#NAME?+#NAME?" databaseField="0"/>
    <cacheField name="Budget Ott-Dic" numFmtId="0" formula="#NAME?+#NAME?+#NAME?+#NAME?+#NAME?+#NAME?+#NAME?+#NAME?+#NAME?+#NAME?+#NAME?+#NAME?" databaseField="0"/>
    <cacheField name="Δ % Budget/Fatt. progr." numFmtId="0" formula="'Fatt. Progr.2020'/'Budget Progr. €'-1" databaseField="0"/>
    <cacheField name="Budget Progr. €" numFmtId="0" formula="'Budget Gen-Mar'+#NAME?+#NAME?" databaseField="0"/>
    <cacheField name="Stima premi 2021 €" numFmtId="0" formula="'Fatt. Progr.2021'*#NAME?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orgio Schiavino" refreshedDate="44546.364267129633" createdVersion="7" refreshedVersion="7" minRefreshableVersion="3" recordCount="2156" xr:uid="{7709EFEF-F5BB-4F67-9849-762AA30EA1A1}">
  <cacheSource type="worksheet">
    <worksheetSource ref="A1:AD2157" sheet="bdg mese" r:id="rId2"/>
  </cacheSource>
  <cacheFields count="38">
    <cacheField name="Fornitori" numFmtId="0">
      <sharedItems count="98">
        <s v="Arbi Arredobagno"/>
        <s v="Arblu"/>
        <s v="Ardeco "/>
        <s v="Ariston "/>
        <s v="Arredamenti Montegrappa"/>
        <s v="Atusa"/>
        <s v="Bernasconi "/>
        <s v="Beza"/>
        <s v="Bmeters"/>
        <s v="Bosch"/>
        <s v="Bossini "/>
        <s v="BT-Flex"/>
        <s v="Bwt/Cillichemie"/>
        <s v="Caleffi"/>
        <s v="Camon"/>
        <s v="Carlo Nobili "/>
        <s v="Carrier"/>
        <s v="Cordivari "/>
        <s v="Cuprumfoma"/>
        <s v="Dab Pumps"/>
        <s v="Ebara"/>
        <s v="Effebi "/>
        <s v="Enolgas"/>
        <s v="Ercos "/>
        <s v="Euroacque"/>
        <s v="Eurocornici"/>
        <s v="Farg"/>
        <s v="Ferrari "/>
        <s v="Ferrari Attrezzature"/>
        <s v="Ferroli"/>
        <s v="Fima Carlo Frattini"/>
        <s v="Fimi"/>
        <s v="First Corporation "/>
        <s v="Fluidmaster"/>
        <s v="Fondital"/>
        <s v="Galassia "/>
        <s v="Galletti"/>
        <s v="GBD "/>
        <s v="Geberit"/>
        <s v="General d'aspirazione"/>
        <s v="General Fittings "/>
        <s v="Giacomini"/>
        <s v="Giuseppe Tirinnanzi"/>
        <s v="Global "/>
        <s v="Griffon - Bostik"/>
        <s v="Grohe"/>
        <s v="Gruppo Salteco"/>
        <s v="Haier "/>
        <s v="Ibp Banninger "/>
        <s v="Ideal Standard"/>
        <s v="Immergas "/>
        <s v="Italkero"/>
        <s v="Itap"/>
        <s v="Kinedo"/>
        <s v="LG"/>
        <s v="L'isolante K-Flex "/>
        <s v="Megius"/>
        <s v="Panasonic"/>
        <s v="Negrari"/>
        <s v="Neoperl"/>
        <s v="Novellini "/>
        <s v="Olimpia Splendid "/>
        <s v="Samsung"/>
        <s v="Paini"/>
        <s v="Mut Meccanica Tovo"/>
        <s v="Planus"/>
        <s v="Polieco"/>
        <s v="Omp Tea "/>
        <s v="Tecnosystemi"/>
        <s v="Grantour"/>
        <s v="Albatros"/>
        <s v="Rems"/>
        <s v="River"/>
        <s v="Wavin "/>
        <s v="RM Manfredi"/>
        <s v="Royo"/>
        <s v="Rainbox "/>
        <s v="Sabiana"/>
        <s v="Wilo"/>
        <s v="Isoclima"/>
        <s v="Silmet"/>
        <s v="Rizzo Aquae"/>
        <s v="Raccorderie Metalliche  "/>
        <s v="Tiemme Raccorderie"/>
        <s v="System Group (Rototec)"/>
        <s v="TECNOCONTROL"/>
        <s v="System Group (Italiana Corrugati)"/>
        <s v="Tenaris Dalmine "/>
        <s v="Thermomat Saniline "/>
        <s v="System Group (Sa.Mi. Plastic)"/>
        <s v="Unidelta"/>
        <s v="Va-Albertoni "/>
        <s v="Valsir"/>
        <s v="System Group (Sab)"/>
        <s v="Rubinetterie Bresciane "/>
        <s v="Varem"/>
        <s v="Vortice"/>
        <s v="Xylem"/>
      </sharedItems>
    </cacheField>
    <cacheField name="Socio" numFmtId="0">
      <sharedItems count="22">
        <s v="CALLIPO Srl"/>
        <s v="CASAÉ F.lli LARUFFA srl"/>
        <s v="CHIESSI E FEDI SPA"/>
        <s v="COICO +3 snc"/>
        <s v="COLONNA SAVERIO srl"/>
        <s v="DELIZIA ALESSANDRO srl"/>
        <s v="F.LLI CARERE Srl"/>
        <s v="F.LLI CRUSCO srl"/>
        <s v="F.LLI ZANGRILLO srl"/>
        <s v="GIUSEPPE MIELE Srl"/>
        <s v="IDROPLAST SRL"/>
        <s v="IDROSANITARIA FORNITURE SRL"/>
        <s v="IDROSANITARIA ROMAGNOLA SRL"/>
        <s v="ITER DI RUGGERI Srl"/>
        <s v="LA FENICE SRL"/>
        <s v="NIGRELLI E NIGRELLI SRL"/>
        <s v="RAFFAELE SpA"/>
        <s v="REGINE GIUSEPPA &amp; C. snc"/>
        <s v="REGINE Srl  "/>
        <s v="TERMOIDRAULICA LAFENICE SRL"/>
        <s v="VEMIT PUNTO CLIMA Srl"/>
        <s v="VIRLINZI SPA"/>
      </sharedItems>
    </cacheField>
    <cacheField name="Fatt. Progr.2020" numFmtId="164">
      <sharedItems containsSemiMixedTypes="0" containsString="0" containsNumber="1" minValue="-1995.4399999999998" maxValue="764655"/>
    </cacheField>
    <cacheField name="Fatt. Progr.2021" numFmtId="164">
      <sharedItems containsSemiMixedTypes="0" containsString="0" containsNumber="1" minValue="-1995.4399999999998" maxValue="1662432.7499999998"/>
    </cacheField>
    <cacheField name="Fatt. 31/12/20" numFmtId="165">
      <sharedItems containsNonDate="0" containsString="0" containsBlank="1" count="1">
        <m/>
      </sharedItems>
    </cacheField>
    <cacheField name="GEN 20" numFmtId="164">
      <sharedItems containsString="0" containsBlank="1" containsNumber="1" minValue="-3323.23" maxValue="86065.88"/>
    </cacheField>
    <cacheField name="GEN 21" numFmtId="164">
      <sharedItems containsString="0" containsBlank="1" containsNumber="1" minValue="-1138" maxValue="126530.44"/>
    </cacheField>
    <cacheField name="FEB 20" numFmtId="164">
      <sharedItems containsString="0" containsBlank="1" containsNumber="1" minValue="-1438" maxValue="159411"/>
    </cacheField>
    <cacheField name="FEB 21" numFmtId="164">
      <sharedItems containsString="0" containsBlank="1" containsNumber="1" minValue="-2333.0200000000004" maxValue="174874.97"/>
    </cacheField>
    <cacheField name="MAR 20" numFmtId="164">
      <sharedItems containsString="0" containsBlank="1" containsNumber="1" minValue="-8179.1100000000151" maxValue="118586.565"/>
    </cacheField>
    <cacheField name="MAR 21" numFmtId="164">
      <sharedItems containsString="0" containsBlank="1" containsNumber="1" minValue="-5075.0500000000011" maxValue="147749"/>
    </cacheField>
    <cacheField name="APR 20" numFmtId="164">
      <sharedItems containsString="0" containsBlank="1" containsNumber="1" minValue="-8733" maxValue="46114.49000000002"/>
    </cacheField>
    <cacheField name="APR 21" numFmtId="164">
      <sharedItems containsString="0" containsBlank="1" containsNumber="1" minValue="-1178.54" maxValue="171964.43000000005"/>
    </cacheField>
    <cacheField name="MAG 20" numFmtId="164">
      <sharedItems containsString="0" containsBlank="1" containsNumber="1" minValue="-4290.9700000000012" maxValue="138985.37"/>
    </cacheField>
    <cacheField name="MAG 21" numFmtId="164">
      <sharedItems containsString="0" containsBlank="1" containsNumber="1" minValue="-660" maxValue="128772.14999999997"/>
    </cacheField>
    <cacheField name="GIU 20" numFmtId="164">
      <sharedItems containsString="0" containsBlank="1" containsNumber="1" minValue="-4900.4200000000128" maxValue="95155.049999999872"/>
    </cacheField>
    <cacheField name="GIU 21" numFmtId="164">
      <sharedItems containsString="0" containsBlank="1" containsNumber="1" minValue="-94426.26" maxValue="149355.19999999995"/>
    </cacheField>
    <cacheField name="LUG 20" numFmtId="164">
      <sharedItems containsString="0" containsBlank="1" containsNumber="1" minValue="-1527.579999999999" maxValue="206889.43999999983"/>
    </cacheField>
    <cacheField name="LUG 21" numFmtId="164">
      <sharedItems containsString="0" containsBlank="1" containsNumber="1" minValue="-2744" maxValue="135117.38000000012"/>
    </cacheField>
    <cacheField name="AGO 20" numFmtId="164">
      <sharedItems containsString="0" containsBlank="1" containsNumber="1" minValue="-94319.87999999983" maxValue="116055"/>
    </cacheField>
    <cacheField name="AGO 21" numFmtId="164">
      <sharedItems containsString="0" containsBlank="1" containsNumber="1" minValue="-2231" maxValue="74280.320000000182"/>
    </cacheField>
    <cacheField name="SET 20" numFmtId="164">
      <sharedItems containsString="0" containsBlank="1" containsNumber="1" minValue="-7948.4900000000007" maxValue="115901.74999999994"/>
    </cacheField>
    <cacheField name="SET 21" numFmtId="164">
      <sharedItems containsSemiMixedTypes="0" containsString="0" containsNumber="1" minValue="-1470.5919999999999" maxValue="172895.96999999962"/>
    </cacheField>
    <cacheField name="OTT 20" numFmtId="164">
      <sharedItems containsSemiMixedTypes="0" containsString="0" containsNumber="1" minValue="-1397.62" maxValue="166793"/>
    </cacheField>
    <cacheField name="OTT 21" numFmtId="164">
      <sharedItems containsString="0" containsBlank="1" containsNumber="1" minValue="-22686.340000000026" maxValue="338104.48000000021"/>
    </cacheField>
    <cacheField name="NOV 20" numFmtId="164">
      <sharedItems containsSemiMixedTypes="0" containsString="0" containsNumber="1" minValue="-2811.34" maxValue="224949.96999999997"/>
    </cacheField>
    <cacheField name="NOV 21" numFmtId="164">
      <sharedItems containsString="0" containsBlank="1" containsNumber="1" minValue="-4524.0899999999674" maxValue="247033.19999999995"/>
    </cacheField>
    <cacheField name="DIC 20" numFmtId="164">
      <sharedItems containsNonDate="0" containsString="0" containsBlank="1" count="1">
        <m/>
      </sharedItems>
    </cacheField>
    <cacheField name="DIC 21" numFmtId="164">
      <sharedItems containsNonDate="0" containsString="0" containsBlank="1" count="1">
        <m/>
      </sharedItems>
    </cacheField>
    <cacheField name="FAMIGLIA PRODOTTO" numFmtId="0">
      <sharedItems/>
    </cacheField>
    <cacheField name="Δ € Fatt. Progr" numFmtId="0" formula="'Fatt. Progr.2021'-'Fatt. Progr.2020'" databaseField="0"/>
    <cacheField name="Δ % Fatt. Progr" numFmtId="0" formula="'Fatt. Progr.2021'/'Fatt. Progr.2020'-1" databaseField="0"/>
    <cacheField name="Budget Gen-Mar" numFmtId="0" formula="#NAME?+#NAME?+#NAME?" databaseField="0"/>
    <cacheField name="Budget Apr-Giu" numFmtId="0" formula="#NAME?+#NAME?+#NAME?+#NAME?+#NAME?+#NAME?" databaseField="0"/>
    <cacheField name="Budget Lug-Set" numFmtId="0" formula="#NAME?+#NAME?+#NAME?+#NAME?+#NAME?+#NAME?+#NAME?+#NAME?+#NAME?" databaseField="0"/>
    <cacheField name="Budget Ott-Dic" numFmtId="0" formula="#NAME?+#NAME?+#NAME?+#NAME?+#NAME?+#NAME?+#NAME?+#NAME?+#NAME?+#NAME?+#NAME?+#NAME?" databaseField="0"/>
    <cacheField name="Δ % Budget/Fatt. progr." numFmtId="0" formula="'Fatt. Progr.2020'/'Budget Progr. €'-1" databaseField="0"/>
    <cacheField name="Budget Progr. €" numFmtId="0" formula="'Budget Gen-Mar'+#NAME?+#NAME?" databaseField="0"/>
  </cacheFields>
  <extLst>
    <ext xmlns:x14="http://schemas.microsoft.com/office/spreadsheetml/2009/9/main" uri="{725AE2AE-9491-48be-B2B4-4EB974FC3084}">
      <x14:pivotCacheDefinition pivotCacheId="134001561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6">
  <r>
    <x v="0"/>
    <x v="0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2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3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4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5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6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7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8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9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0"/>
    <n v="17325.913043478264"/>
    <n v="10415.086956521742"/>
    <x v="0"/>
    <m/>
    <n v="139"/>
    <m/>
    <n v="1550"/>
    <m/>
    <n v="576"/>
    <m/>
    <n v="78"/>
    <m/>
    <n v="1456"/>
    <n v="0"/>
    <n v="3385"/>
    <n v="0"/>
    <n v="0"/>
    <n v="9878"/>
    <n v="0"/>
    <n v="1492"/>
    <n v="1581"/>
    <n v="4305.826086956522"/>
    <n v="0"/>
    <n v="1650.0869565217417"/>
    <n v="4756"/>
    <x v="0"/>
    <x v="0"/>
  </r>
  <r>
    <x v="0"/>
    <x v="1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2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3"/>
    <n v="6218.7391304347821"/>
    <n v="16309.260869565216"/>
    <x v="0"/>
    <m/>
    <n v="42"/>
    <m/>
    <n v="913"/>
    <m/>
    <n v="2702"/>
    <m/>
    <n v="1830"/>
    <m/>
    <n v="1345"/>
    <n v="0"/>
    <n v="817"/>
    <n v="0"/>
    <n v="2482"/>
    <n v="3713"/>
    <n v="2655"/>
    <n v="0"/>
    <n v="1476"/>
    <n v="1913.478260869565"/>
    <n v="1455"/>
    <n v="592.26086956521704"/>
    <n v="2641"/>
    <x v="0"/>
    <x v="0"/>
  </r>
  <r>
    <x v="0"/>
    <x v="14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5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6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7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8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19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20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0"/>
    <x v="2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</r>
  <r>
    <x v="1"/>
    <x v="0"/>
    <n v="15351.913043478262"/>
    <n v="15564.446956521741"/>
    <x v="0"/>
    <m/>
    <n v="411.83"/>
    <n v="0"/>
    <n v="0"/>
    <n v="0"/>
    <n v="3677.5"/>
    <n v="0"/>
    <n v="1192.2600000000002"/>
    <n v="7310.434782608696"/>
    <n v="1642.5500000000002"/>
    <n v="1462.0869565217399"/>
    <n v="3418.6099999999997"/>
    <n v="1462.0869565217381"/>
    <n v="487.36000000000058"/>
    <n v="731.04347826086996"/>
    <n v="0"/>
    <n v="1462.0869565217399"/>
    <n v="1234.0699999999997"/>
    <n v="1462.0869565217381"/>
    <n v="2038.1800000000003"/>
    <n v="1462.0869565217399"/>
    <n v="2599.0299999999988"/>
    <x v="0"/>
    <x v="0"/>
  </r>
  <r>
    <x v="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2"/>
    <n v="75355.304347826081"/>
    <n v="104435.5856521739"/>
    <x v="0"/>
    <m/>
    <n v="2246.11"/>
    <n v="0"/>
    <n v="1028.25"/>
    <n v="0"/>
    <n v="21361.899999999998"/>
    <n v="0"/>
    <n v="10735.079999999998"/>
    <n v="35883.478260869568"/>
    <n v="9115.9800000000032"/>
    <n v="7176.6956521739121"/>
    <n v="11218.07"/>
    <n v="7176.6956521739121"/>
    <n v="12502.910000000003"/>
    <n v="3588.3478260869524"/>
    <n v="6246.5699999999924"/>
    <n v="7176.6956521739194"/>
    <n v="10223.710000000006"/>
    <n v="7176.6956521739121"/>
    <n v="12580.309999999998"/>
    <n v="7176.6956521739048"/>
    <n v="6809.4499999999971"/>
    <x v="0"/>
    <x v="0"/>
  </r>
  <r>
    <x v="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6"/>
    <n v="86.739130434782595"/>
    <n v="4171.6208695652167"/>
    <x v="0"/>
    <m/>
    <m/>
    <n v="0"/>
    <n v="0"/>
    <n v="0"/>
    <n v="135"/>
    <n v="0"/>
    <n v="0"/>
    <n v="41.304347826086953"/>
    <n v="0"/>
    <n v="8.2608695652173907"/>
    <n v="21.379999999999995"/>
    <n v="8.2608695652173907"/>
    <n v="0"/>
    <n v="4.1304347826086953"/>
    <n v="0"/>
    <n v="8.2608695652173836"/>
    <n v="2241.7399999999998"/>
    <n v="8.2608695652174049"/>
    <n v="1765.2399999999998"/>
    <n v="8.2608695652173765"/>
    <n v="1567.9900000000007"/>
    <x v="0"/>
    <x v="0"/>
  </r>
  <r>
    <x v="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.3"/>
    <x v="0"/>
    <x v="0"/>
  </r>
  <r>
    <x v="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11"/>
    <n v="0"/>
    <n v="1442.59"/>
    <x v="0"/>
    <m/>
    <m/>
    <n v="0"/>
    <n v="0"/>
    <n v="0"/>
    <n v="0"/>
    <n v="0"/>
    <n v="474.53"/>
    <n v="0"/>
    <n v="0"/>
    <n v="0"/>
    <n v="274.08000000000004"/>
    <n v="0"/>
    <n v="693.9799999999999"/>
    <n v="0"/>
    <n v="0"/>
    <n v="0"/>
    <n v="0"/>
    <n v="0"/>
    <n v="0"/>
    <n v="0"/>
    <n v="0"/>
    <x v="0"/>
    <x v="0"/>
  </r>
  <r>
    <x v="1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13"/>
    <n v="209435.73913043475"/>
    <n v="302040.95086956519"/>
    <x v="0"/>
    <m/>
    <n v="15415.92"/>
    <n v="0"/>
    <n v="32065.040000000001"/>
    <n v="0"/>
    <n v="32844.549999999996"/>
    <n v="0"/>
    <n v="40390.270000000004"/>
    <n v="99731.304347826081"/>
    <n v="26605.489999999991"/>
    <n v="19946.260869565216"/>
    <n v="34718.210000000021"/>
    <n v="19946.260869565216"/>
    <n v="41042.410000000003"/>
    <n v="9973.1304347826226"/>
    <n v="7661.3299999999872"/>
    <n v="19946.260869565187"/>
    <n v="33845.639999999985"/>
    <n v="19946.260869565245"/>
    <n v="17505.830000000016"/>
    <n v="19946.260869565187"/>
    <n v="27117.229999999981"/>
    <x v="0"/>
    <x v="0"/>
  </r>
  <r>
    <x v="1"/>
    <x v="14"/>
    <n v="8471.217391304348"/>
    <n v="5683.5326086956529"/>
    <x v="0"/>
    <m/>
    <m/>
    <n v="0"/>
    <n v="0"/>
    <n v="0"/>
    <n v="1516.22"/>
    <n v="0"/>
    <n v="0"/>
    <n v="4033.9130434782605"/>
    <n v="252.23000000000002"/>
    <n v="806.78260869565247"/>
    <n v="802.74999999999977"/>
    <n v="806.78260869565202"/>
    <n v="1495.79"/>
    <n v="403.39130434782601"/>
    <n v="380.94999999999982"/>
    <n v="806.78260869565202"/>
    <n v="0"/>
    <n v="806.78260869565202"/>
    <n v="428.8100000000004"/>
    <n v="806.78260869565293"/>
    <n v="931.01000000000022"/>
    <x v="0"/>
    <x v="0"/>
  </r>
  <r>
    <x v="1"/>
    <x v="15"/>
    <n v="12.782608695652176"/>
    <n v="1.2173913043478279"/>
    <x v="0"/>
    <m/>
    <m/>
    <n v="0"/>
    <n v="0"/>
    <n v="0"/>
    <n v="0"/>
    <n v="0"/>
    <n v="0"/>
    <n v="6.0869565217391308"/>
    <n v="0"/>
    <n v="1.2173913043478262"/>
    <n v="0"/>
    <n v="1.2173913043478262"/>
    <n v="0"/>
    <n v="0.60869565217391219"/>
    <n v="0"/>
    <n v="1.2173913043478279"/>
    <n v="0"/>
    <n v="1.2173913043478244"/>
    <n v="0"/>
    <n v="1.2173913043478279"/>
    <n v="0"/>
    <x v="0"/>
    <x v="0"/>
  </r>
  <r>
    <x v="1"/>
    <x v="16"/>
    <n v="85982.217391304352"/>
    <n v="115519.54260869566"/>
    <x v="0"/>
    <m/>
    <n v="7730.32"/>
    <n v="0"/>
    <n v="7281.2000000000007"/>
    <n v="0"/>
    <n v="11457.130000000001"/>
    <n v="0"/>
    <n v="11932.559999999998"/>
    <n v="40943.913043478256"/>
    <n v="7391.3400000000038"/>
    <n v="8188.7826086956557"/>
    <n v="16456.199999999997"/>
    <n v="8188.7826086956557"/>
    <n v="18176.789999999994"/>
    <n v="4094.3913043478242"/>
    <n v="653.81000000001222"/>
    <n v="8188.7826086956484"/>
    <n v="16561.449999999997"/>
    <n v="8188.7826086956484"/>
    <n v="9689.9599999999919"/>
    <n v="8188.7826086956629"/>
    <n v="13786.89"/>
    <x v="0"/>
    <x v="0"/>
  </r>
  <r>
    <x v="1"/>
    <x v="17"/>
    <n v="15470.608695652172"/>
    <n v="17173.951304347822"/>
    <x v="0"/>
    <m/>
    <n v="994.78"/>
    <n v="0"/>
    <n v="4396.51"/>
    <n v="0"/>
    <n v="1838.7399999999998"/>
    <n v="0"/>
    <n v="1226.4700000000003"/>
    <n v="7366.95652173913"/>
    <n v="3525.9599999999991"/>
    <n v="0"/>
    <n v="311.60000000000036"/>
    <n v="2946.782608695652"/>
    <n v="978.17000000000007"/>
    <n v="736.69565217391391"/>
    <n v="0"/>
    <n v="1473.3913043478242"/>
    <n v="965.31999999999971"/>
    <n v="1473.3913043478278"/>
    <n v="1463.0100000000002"/>
    <n v="1473.3913043478242"/>
    <n v="560.04000000000087"/>
    <x v="0"/>
    <x v="0"/>
  </r>
  <r>
    <x v="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"/>
    <x v="0"/>
    <n v="6028.59"/>
    <n v="2350.4199999999996"/>
    <x v="0"/>
    <n v="1684.71"/>
    <m/>
    <n v="1298.7"/>
    <n v="0"/>
    <m/>
    <n v="285.3"/>
    <m/>
    <m/>
    <n v="1113.3"/>
    <m/>
    <m/>
    <m/>
    <n v="1098"/>
    <n v="1227.22"/>
    <m/>
    <m/>
    <m/>
    <n v="0"/>
    <n v="-4.0199999999995271"/>
    <n v="0"/>
    <n v="837.89999999999964"/>
    <n v="0"/>
    <x v="0"/>
    <x v="0"/>
  </r>
  <r>
    <x v="2"/>
    <x v="1"/>
    <n v="8496.44"/>
    <n v="9324.09"/>
    <x v="0"/>
    <m/>
    <n v="2767.05"/>
    <n v="153"/>
    <n v="262.13"/>
    <m/>
    <m/>
    <n v="935.67"/>
    <n v="675.45"/>
    <m/>
    <n v="670.4"/>
    <m/>
    <n v="108.45"/>
    <n v="2969.92"/>
    <n v="1877.6"/>
    <m/>
    <m/>
    <n v="2373.0700000000002"/>
    <n v="-141.30000000000018"/>
    <n v="2064.7800000000007"/>
    <n v="3104.3100000000004"/>
    <n v="0"/>
    <n v="0"/>
    <x v="0"/>
    <x v="0"/>
  </r>
  <r>
    <x v="2"/>
    <x v="2"/>
    <n v="35304.5"/>
    <n v="51599.889000000003"/>
    <x v="0"/>
    <n v="4925.951"/>
    <n v="1281.58"/>
    <n v="8237.9"/>
    <n v="2115.83"/>
    <n v="2515.11"/>
    <n v="5570.18"/>
    <m/>
    <n v="6040.43"/>
    <n v="3257.76"/>
    <n v="3805.96"/>
    <n v="4247.2700000000004"/>
    <n v="7214.37"/>
    <n v="2132.23"/>
    <n v="11123.09"/>
    <n v="2510.75"/>
    <n v="4661.5"/>
    <n v="4511.9799999999996"/>
    <n v="6272.3399999999965"/>
    <n v="2464.3999999999978"/>
    <n v="3013.4599999999991"/>
    <n v="501.14900000000489"/>
    <n v="5595.7400000000052"/>
    <x v="0"/>
    <x v="0"/>
  </r>
  <r>
    <x v="2"/>
    <x v="3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4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5"/>
    <n v="1967.3700000000001"/>
    <n v="6466.66"/>
    <x v="0"/>
    <m/>
    <n v="779.24"/>
    <n v="423.9"/>
    <n v="0"/>
    <m/>
    <m/>
    <n v="277.64999999999998"/>
    <n v="620.4"/>
    <m/>
    <n v="802.35"/>
    <m/>
    <n v="1284.52"/>
    <n v="970.87"/>
    <n v="1287.6600000000001"/>
    <m/>
    <m/>
    <n v="294.95"/>
    <n v="591.14999999999964"/>
    <n v="0"/>
    <n v="1101.3400000000001"/>
    <n v="0"/>
    <n v="0"/>
    <x v="0"/>
    <x v="0"/>
  </r>
  <r>
    <x v="2"/>
    <x v="6"/>
    <n v="16533.080000000002"/>
    <n v="35255.96"/>
    <x v="0"/>
    <n v="224.87"/>
    <n v="2361.42"/>
    <n v="892.42"/>
    <n v="3759.1"/>
    <m/>
    <n v="358.15"/>
    <n v="1690.1"/>
    <n v="1824.66"/>
    <m/>
    <n v="2406.1799999999998"/>
    <n v="1129.83"/>
    <n v="8179.29"/>
    <n v="2065.0500000000002"/>
    <n v="2808.57"/>
    <n v="40.950000000000003"/>
    <m/>
    <n v="3417.76"/>
    <n v="5320.23"/>
    <n v="2531.7800000000007"/>
    <n v="3698.0400000000009"/>
    <n v="4540.3200000000015"/>
    <n v="11615.11"/>
    <x v="0"/>
    <x v="0"/>
  </r>
  <r>
    <x v="2"/>
    <x v="7"/>
    <n v="13614.33"/>
    <n v="13890.4"/>
    <x v="0"/>
    <n v="353.93"/>
    <n v="1135.25"/>
    <n v="1340.1"/>
    <n v="0"/>
    <m/>
    <n v="1747.83"/>
    <m/>
    <n v="547.65"/>
    <n v="1431.76"/>
    <n v="1861.51"/>
    <m/>
    <m/>
    <n v="4625.2700000000004"/>
    <n v="1016.55"/>
    <m/>
    <m/>
    <n v="1282.4000000000001"/>
    <n v="2092.63"/>
    <n v="673.64999999999964"/>
    <n v="1581.7600000000002"/>
    <n v="3907.2199999999993"/>
    <n v="8124.3299999999981"/>
    <x v="0"/>
    <x v="0"/>
  </r>
  <r>
    <x v="2"/>
    <x v="8"/>
    <n v="1927.93"/>
    <n v="3082.9"/>
    <x v="0"/>
    <m/>
    <m/>
    <n v="1142.44"/>
    <n v="0"/>
    <m/>
    <m/>
    <m/>
    <m/>
    <m/>
    <m/>
    <m/>
    <m/>
    <m/>
    <m/>
    <m/>
    <m/>
    <n v="785.49"/>
    <n v="1696.39"/>
    <n v="0"/>
    <n v="1386.51"/>
    <n v="0"/>
    <n v="0"/>
    <x v="0"/>
    <x v="0"/>
  </r>
  <r>
    <x v="2"/>
    <x v="9"/>
    <n v="430.85"/>
    <n v="3153.9900000000002"/>
    <x v="0"/>
    <m/>
    <n v="1134.8399999999999"/>
    <m/>
    <n v="0"/>
    <m/>
    <n v="81.900000000000006"/>
    <m/>
    <m/>
    <m/>
    <n v="303.75"/>
    <n v="430.85"/>
    <n v="1152.9000000000001"/>
    <m/>
    <m/>
    <m/>
    <m/>
    <m/>
    <n v="480.59999999999991"/>
    <n v="0"/>
    <n v="0"/>
    <n v="0"/>
    <n v="0"/>
    <x v="0"/>
    <x v="0"/>
  </r>
  <r>
    <x v="2"/>
    <x v="10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11"/>
    <n v="0"/>
    <n v="4648"/>
    <x v="0"/>
    <m/>
    <n v="436.26"/>
    <m/>
    <n v="0"/>
    <m/>
    <m/>
    <m/>
    <m/>
    <m/>
    <n v="1087.81"/>
    <m/>
    <n v="2956.79"/>
    <m/>
    <m/>
    <m/>
    <m/>
    <m/>
    <n v="-155.40999999999985"/>
    <n v="0"/>
    <n v="322.55000000000018"/>
    <n v="0"/>
    <n v="0.26000000000021828"/>
    <x v="0"/>
    <x v="0"/>
  </r>
  <r>
    <x v="2"/>
    <x v="12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13"/>
    <n v="101784.32000000001"/>
    <n v="160695.04000000001"/>
    <x v="0"/>
    <n v="14161.39"/>
    <n v="5473.98"/>
    <n v="7279.96"/>
    <n v="11337.94"/>
    <n v="2065.56"/>
    <n v="18488.89"/>
    <m/>
    <n v="13798.18"/>
    <n v="15397.35"/>
    <n v="17811.310000000001"/>
    <n v="7838.07"/>
    <n v="19982.79"/>
    <n v="11545.77"/>
    <n v="16613.580000000002"/>
    <n v="6616.72"/>
    <n v="6488.75"/>
    <n v="7553.12"/>
    <n v="21835.590000000011"/>
    <n v="16174.559999999998"/>
    <n v="15712.209999999992"/>
    <n v="13151.820000000007"/>
    <n v="16323.820000000007"/>
    <x v="0"/>
    <x v="0"/>
  </r>
  <r>
    <x v="2"/>
    <x v="14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15"/>
    <n v="5312.84"/>
    <n v="11362.32"/>
    <x v="0"/>
    <n v="1377"/>
    <n v="1079.8800000000001"/>
    <m/>
    <n v="0"/>
    <n v="1160.0999999999999"/>
    <n v="1232.55"/>
    <m/>
    <n v="2015.93"/>
    <n v="742.05"/>
    <m/>
    <n v="311.85000000000002"/>
    <n v="1091.25"/>
    <m/>
    <n v="1652.01"/>
    <m/>
    <m/>
    <n v="1038.1500000000001"/>
    <n v="1320.25"/>
    <n v="0"/>
    <n v="2286.7599999999984"/>
    <n v="683.69000000000051"/>
    <n v="2659.4000000000015"/>
    <x v="0"/>
    <x v="0"/>
  </r>
  <r>
    <x v="2"/>
    <x v="16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17"/>
    <n v="750.15"/>
    <n v="0"/>
    <x v="0"/>
    <m/>
    <m/>
    <m/>
    <n v="0"/>
    <m/>
    <m/>
    <m/>
    <m/>
    <m/>
    <m/>
    <n v="750.15"/>
    <m/>
    <m/>
    <m/>
    <m/>
    <m/>
    <m/>
    <n v="0"/>
    <n v="0"/>
    <n v="0"/>
    <n v="0"/>
    <n v="0"/>
    <x v="0"/>
    <x v="0"/>
  </r>
  <r>
    <x v="2"/>
    <x v="18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19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</r>
  <r>
    <x v="2"/>
    <x v="20"/>
    <n v="14067.47"/>
    <n v="12881.67"/>
    <x v="0"/>
    <n v="495.9"/>
    <n v="553.23"/>
    <m/>
    <n v="1428.78"/>
    <n v="5117"/>
    <n v="2065.0300000000002"/>
    <m/>
    <m/>
    <n v="378"/>
    <n v="1132.2"/>
    <m/>
    <n v="1938.68"/>
    <n v="177.46"/>
    <m/>
    <m/>
    <n v="18.899999999999999"/>
    <n v="1851.33"/>
    <n v="0"/>
    <n v="1383.38"/>
    <n v="1080.4500000000007"/>
    <n v="4664.3999999999996"/>
    <n v="0"/>
    <x v="0"/>
    <x v="0"/>
  </r>
  <r>
    <x v="2"/>
    <x v="21"/>
    <n v="0"/>
    <n v="0"/>
    <x v="0"/>
    <m/>
    <m/>
    <m/>
    <n v="0"/>
    <n v="0"/>
    <m/>
    <m/>
    <m/>
    <m/>
    <m/>
    <m/>
    <m/>
    <m/>
    <m/>
    <m/>
    <m/>
    <m/>
    <n v="0"/>
    <n v="0"/>
    <n v="0"/>
    <n v="0"/>
    <n v="0"/>
    <x v="0"/>
    <x v="0"/>
  </r>
  <r>
    <x v="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"/>
    <x v="1"/>
    <n v="28664.25"/>
    <n v="62771.030000000006"/>
    <x v="0"/>
    <n v="2657.16"/>
    <n v="2809.45"/>
    <n v="0"/>
    <n v="5580.1800000000012"/>
    <n v="0"/>
    <n v="13365.750000000004"/>
    <n v="2388.1200000000008"/>
    <n v="5316.2799999999952"/>
    <n v="0"/>
    <n v="4729.2999999999956"/>
    <n v="10580.789999999997"/>
    <n v="0"/>
    <n v="1810.4400000000005"/>
    <n v="14120.290000000005"/>
    <n v="0"/>
    <n v="751.08999999999651"/>
    <n v="2725.9100000000035"/>
    <n v="1056.9700000000012"/>
    <n v="3162.3499999999949"/>
    <n v="9702.2400000000052"/>
    <n v="5339.4800000000032"/>
    <n v="689.65999999999622"/>
    <x v="0"/>
    <x v="0"/>
  </r>
  <r>
    <x v="3"/>
    <x v="2"/>
    <n v="62714.740000000005"/>
    <n v="80966.720000000001"/>
    <x v="0"/>
    <n v="6568.2600000000011"/>
    <n v="3654.21"/>
    <n v="3696.9699999999984"/>
    <n v="5949.7599999999993"/>
    <n v="3866.7900000000009"/>
    <n v="5627.08"/>
    <n v="0"/>
    <n v="4063.9400000000023"/>
    <n v="7054.9399999999987"/>
    <n v="12216.73"/>
    <n v="8095.2799999999988"/>
    <n v="5119.43"/>
    <n v="5150.3000000000029"/>
    <n v="9352.9700000000012"/>
    <n v="5528.25"/>
    <n v="3182.8699999999953"/>
    <n v="5215.75"/>
    <n v="9158.0500000000029"/>
    <n v="5816.9500000000044"/>
    <n v="10920.43"/>
    <n v="11721.25"/>
    <n v="1529.8099999999977"/>
    <x v="0"/>
    <x v="0"/>
  </r>
  <r>
    <x v="3"/>
    <x v="3"/>
    <n v="31930.85"/>
    <n v="66781.06"/>
    <x v="0"/>
    <n v="3992.22"/>
    <n v="1859.77"/>
    <n v="3344.27"/>
    <n v="7215.7599999999984"/>
    <n v="2230.5500000000011"/>
    <n v="6163.1900000000005"/>
    <n v="944.68999999999869"/>
    <n v="8826.6199999999972"/>
    <n v="1820.3600000000006"/>
    <n v="4396.3500000000022"/>
    <n v="4902.1700000000019"/>
    <n v="11552.3"/>
    <n v="3010.0699999999997"/>
    <n v="9879.6500000000015"/>
    <n v="0"/>
    <n v="0"/>
    <n v="1543.3299999999981"/>
    <n v="826.34000000000378"/>
    <n v="5444.239999999998"/>
    <n v="11362.129999999997"/>
    <n v="4698.9500000000007"/>
    <n v="14042.410000000003"/>
    <x v="0"/>
    <x v="0"/>
  </r>
  <r>
    <x v="3"/>
    <x v="4"/>
    <n v="3506.67"/>
    <n v="21821.679999999997"/>
    <x v="0"/>
    <m/>
    <n v="1410.11"/>
    <n v="680"/>
    <n v="1745.76"/>
    <n v="0"/>
    <n v="0"/>
    <n v="0"/>
    <n v="215.15000000000009"/>
    <n v="0"/>
    <n v="192.7199999999998"/>
    <n v="0"/>
    <n v="0"/>
    <n v="4250.8600000000006"/>
    <n v="0"/>
    <n v="0"/>
    <n v="0"/>
    <n v="-1235.1100000000006"/>
    <n v="0"/>
    <n v="2622.26"/>
    <n v="21069.279999999999"/>
    <n v="-2811.34"/>
    <n v="2345.8400000000038"/>
    <x v="0"/>
    <x v="0"/>
  </r>
  <r>
    <x v="3"/>
    <x v="5"/>
    <n v="4260.01"/>
    <n v="3345.2200000000003"/>
    <x v="0"/>
    <n v="333.88"/>
    <m/>
    <n v="0"/>
    <n v="333.88"/>
    <n v="0"/>
    <n v="324.76"/>
    <n v="0"/>
    <n v="1004.65"/>
    <n v="0"/>
    <n v="0"/>
    <n v="0"/>
    <n v="678.47000000000025"/>
    <n v="2603.4"/>
    <n v="0"/>
    <n v="333.87999999999965"/>
    <n v="0"/>
    <n v="330.21000000000004"/>
    <n v="368.07999999999993"/>
    <n v="391.34000000000015"/>
    <n v="368.07999999999993"/>
    <n v="267.30000000000018"/>
    <n v="390.88000000000011"/>
    <x v="0"/>
    <x v="0"/>
  </r>
  <r>
    <x v="3"/>
    <x v="6"/>
    <n v="3525.57"/>
    <n v="5227.6600000000008"/>
    <x v="0"/>
    <n v="57.02"/>
    <n v="456.17"/>
    <n v="0"/>
    <n v="560.01"/>
    <n v="0"/>
    <n v="904.7700000000001"/>
    <n v="0"/>
    <n v="0"/>
    <n v="0"/>
    <n v="1658.0599999999997"/>
    <n v="1028.05"/>
    <n v="0"/>
    <n v="306.20000000000005"/>
    <n v="0"/>
    <n v="557.24"/>
    <n v="0"/>
    <n v="595.18000000000006"/>
    <n v="338.94000000000005"/>
    <n v="186.67000000000007"/>
    <n v="514.5"/>
    <n v="795.21"/>
    <n v="1149.5200000000004"/>
    <x v="0"/>
    <x v="0"/>
  </r>
  <r>
    <x v="3"/>
    <x v="7"/>
    <n v="191.54"/>
    <n v="4653.26"/>
    <x v="0"/>
    <m/>
    <m/>
    <n v="0"/>
    <n v="0"/>
    <n v="0"/>
    <n v="0"/>
    <n v="0"/>
    <n v="0"/>
    <n v="0"/>
    <n v="1916.6299999999999"/>
    <n v="0"/>
    <n v="520.00000000000023"/>
    <n v="191.54"/>
    <n v="1561.87"/>
    <n v="0"/>
    <n v="0"/>
    <n v="0"/>
    <n v="540"/>
    <n v="0"/>
    <n v="114.76000000000022"/>
    <n v="0"/>
    <n v="1639.96"/>
    <x v="0"/>
    <x v="0"/>
  </r>
  <r>
    <x v="3"/>
    <x v="8"/>
    <n v="41620.85"/>
    <n v="47361.19000000001"/>
    <x v="0"/>
    <n v="798.19"/>
    <n v="1420.09"/>
    <n v="3143.22"/>
    <n v="7082.48"/>
    <n v="763.05000000000018"/>
    <n v="5205.24"/>
    <n v="2667.88"/>
    <n v="7899.3000000000011"/>
    <n v="1386.7200000000012"/>
    <n v="2614.760000000002"/>
    <n v="10167.209999999999"/>
    <n v="3702.6399999999994"/>
    <n v="9992.7000000000007"/>
    <n v="2169.1500000000015"/>
    <n v="1"/>
    <n v="3828.25"/>
    <n v="3334.6800000000003"/>
    <n v="723.59999999999854"/>
    <n v="1372.1099999999933"/>
    <n v="4721.5900000000038"/>
    <n v="7994.0900000000038"/>
    <n v="1125.8599999999933"/>
    <x v="0"/>
    <x v="0"/>
  </r>
  <r>
    <x v="3"/>
    <x v="9"/>
    <n v="99053.810000000012"/>
    <n v="126368.66"/>
    <x v="0"/>
    <n v="5616.0099999999993"/>
    <m/>
    <n v="26302.000000000004"/>
    <n v="29406.2"/>
    <n v="0"/>
    <n v="7951.4399999999987"/>
    <n v="0"/>
    <n v="11930.470000000001"/>
    <n v="650"/>
    <n v="21009.14"/>
    <n v="290.83000000000175"/>
    <n v="5529.8899999999994"/>
    <n v="17057.729999999989"/>
    <n v="2306.7899999999936"/>
    <n v="2757"/>
    <n v="816.80000000000291"/>
    <n v="24283.560000000012"/>
    <n v="11712.050000000003"/>
    <n v="156.80999999999767"/>
    <n v="13766.009999999995"/>
    <n v="21939.87000000001"/>
    <n v="0"/>
    <x v="0"/>
    <x v="0"/>
  </r>
  <r>
    <x v="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"/>
    <x v="11"/>
    <n v="17946.190000000002"/>
    <n v="15280.230000000001"/>
    <x v="0"/>
    <n v="2428.5299999999997"/>
    <m/>
    <n v="2711.7400000000007"/>
    <n v="0"/>
    <n v="531.29999999999927"/>
    <n v="2422.3100000000004"/>
    <n v="0"/>
    <n v="2720.71"/>
    <n v="662.36000000000058"/>
    <n v="1425.5"/>
    <n v="0"/>
    <n v="2475.6999999999989"/>
    <n v="1400.58"/>
    <n v="3301.66"/>
    <n v="539.1299999999992"/>
    <n v="590.11000000000058"/>
    <n v="2616.1499999999996"/>
    <n v="412.97999999999956"/>
    <n v="6704.2500000000018"/>
    <n v="1579.1100000000006"/>
    <n v="352.15000000000146"/>
    <n v="2061.340000000002"/>
    <x v="0"/>
    <x v="0"/>
  </r>
  <r>
    <x v="3"/>
    <x v="12"/>
    <n v="32572.91"/>
    <n v="72568.14"/>
    <x v="0"/>
    <n v="1911"/>
    <n v="4173.2"/>
    <n v="3430.96"/>
    <n v="6610.4899999999989"/>
    <n v="3489.5899999999992"/>
    <n v="12462.830000000002"/>
    <n v="0"/>
    <n v="9716.4500000000007"/>
    <n v="1474.3100000000013"/>
    <n v="8336.489999999998"/>
    <n v="1791.3499999999985"/>
    <n v="673.67000000000553"/>
    <n v="5945.48"/>
    <n v="14880.789999999994"/>
    <n v="5259.0400000000009"/>
    <n v="650.43000000000029"/>
    <n v="4767.43"/>
    <n v="1477.4000000000015"/>
    <n v="0"/>
    <n v="9082.64"/>
    <n v="4503.75"/>
    <n v="9323.7700000000041"/>
    <x v="0"/>
    <x v="0"/>
  </r>
  <r>
    <x v="3"/>
    <x v="13"/>
    <n v="146442.59000000003"/>
    <n v="221610.46000000002"/>
    <x v="0"/>
    <n v="20981.86"/>
    <n v="19726.3"/>
    <n v="14359.980000000003"/>
    <n v="7331.2100000000028"/>
    <n v="2393.4599999999991"/>
    <n v="23431.659999999996"/>
    <n v="2269.4099999999962"/>
    <n v="55566.150000000009"/>
    <n v="1376.6900000000023"/>
    <n v="16330.330000000002"/>
    <n v="18294.129999999997"/>
    <n v="20174.400000000009"/>
    <n v="36237.03"/>
    <n v="39928.339999999967"/>
    <n v="8015.8600000000006"/>
    <n v="628.9199999999837"/>
    <n v="12318.539999999994"/>
    <n v="12066.670000000042"/>
    <n v="12278.570000000007"/>
    <n v="8509.4199999999837"/>
    <n v="17917.060000000027"/>
    <n v="864.92999999999302"/>
    <x v="0"/>
    <x v="0"/>
  </r>
  <r>
    <x v="3"/>
    <x v="14"/>
    <n v="133524.09"/>
    <n v="150141.09"/>
    <x v="0"/>
    <n v="18300.29"/>
    <n v="20886.54"/>
    <n v="7430.3899999999994"/>
    <n v="11786.259999999995"/>
    <n v="16325.260000000002"/>
    <n v="26666.400000000001"/>
    <n v="0"/>
    <n v="16152.750000000015"/>
    <n v="17011.349999999991"/>
    <n v="12752.399999999994"/>
    <n v="8013.8000000000175"/>
    <n v="6945.1100000000006"/>
    <n v="16188.169999999984"/>
    <n v="13924.349999999991"/>
    <n v="20182.61"/>
    <n v="9190.359999999986"/>
    <n v="9599.75"/>
    <n v="14007.700000000012"/>
    <n v="3577.0899999999965"/>
    <n v="933.83999999999651"/>
    <n v="16895.380000000005"/>
    <n v="1360.9199999999837"/>
    <x v="0"/>
    <x v="0"/>
  </r>
  <r>
    <x v="3"/>
    <x v="15"/>
    <n v="3663.13"/>
    <n v="4519.42"/>
    <x v="0"/>
    <m/>
    <n v="1602.38"/>
    <n v="0"/>
    <n v="0"/>
    <n v="1487.15"/>
    <n v="0"/>
    <n v="0"/>
    <n v="0"/>
    <n v="0"/>
    <n v="0"/>
    <n v="0"/>
    <n v="2359.35"/>
    <n v="430.73"/>
    <n v="206.11000000000013"/>
    <n v="0"/>
    <n v="0"/>
    <n v="0"/>
    <n v="351.57999999999993"/>
    <n v="1745.25"/>
    <n v="0"/>
    <n v="0"/>
    <n v="0"/>
    <x v="0"/>
    <x v="0"/>
  </r>
  <r>
    <x v="3"/>
    <x v="16"/>
    <n v="544394.02"/>
    <n v="631615.56000000006"/>
    <x v="0"/>
    <n v="18946.800000000003"/>
    <n v="86877.25"/>
    <n v="73531.75"/>
    <n v="122187.29999999999"/>
    <n v="65128.10000000002"/>
    <n v="67164.090000000026"/>
    <n v="-1641.9400000000023"/>
    <n v="29430.559999999998"/>
    <n v="3868.2399999999907"/>
    <n v="68645.06"/>
    <n v="84519.879999999976"/>
    <n v="135452.01"/>
    <n v="89914.880000000034"/>
    <n v="27067.760000000009"/>
    <n v="34454.679999999993"/>
    <n v="196.97999999998137"/>
    <n v="76407.810000000056"/>
    <n v="1884.4200000000419"/>
    <n v="62446.159999999916"/>
    <n v="55892.469999999972"/>
    <n v="36817.660000000033"/>
    <n v="19455.849999999977"/>
    <x v="0"/>
    <x v="0"/>
  </r>
  <r>
    <x v="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"/>
    <x v="19"/>
    <n v="218577.9"/>
    <n v="411875.26"/>
    <x v="0"/>
    <n v="4228.68"/>
    <n v="35352.57"/>
    <n v="38659.090000000004"/>
    <n v="59311.549999999996"/>
    <n v="3158.0199999999968"/>
    <n v="55974.880000000005"/>
    <n v="0"/>
    <n v="24702"/>
    <n v="11898.970000000001"/>
    <n v="41050.979999999981"/>
    <n v="6585.5799999999945"/>
    <n v="58551.289999999979"/>
    <n v="14118.369999999995"/>
    <n v="8867.2000000000698"/>
    <n v="3375.2900000000081"/>
    <n v="9374.8999999999651"/>
    <n v="47519.76999999999"/>
    <n v="20346.660000000033"/>
    <n v="38175.760000000009"/>
    <n v="47484.859999999986"/>
    <n v="50858.369999999995"/>
    <n v="35704.619999999995"/>
    <x v="0"/>
    <x v="0"/>
  </r>
  <r>
    <x v="3"/>
    <x v="20"/>
    <n v="308271.57"/>
    <n v="650055.41"/>
    <x v="0"/>
    <n v="37635.949999999997"/>
    <n v="44813.87"/>
    <n v="40041.349999999991"/>
    <n v="74801.97"/>
    <n v="25511.270000000019"/>
    <n v="28469.399999999994"/>
    <n v="0"/>
    <n v="77955.570000000007"/>
    <n v="22839.149999999994"/>
    <n v="43133.170000000042"/>
    <n v="22566.439999999973"/>
    <n v="19074.919999999984"/>
    <n v="31375.450000000041"/>
    <n v="79424.840000000026"/>
    <n v="7770.9899999999616"/>
    <n v="8666.3000000000466"/>
    <n v="11787.910000000033"/>
    <n v="124586.02999999991"/>
    <n v="39649.179999999964"/>
    <n v="80035.460000000021"/>
    <n v="69093.880000000034"/>
    <n v="83978.489999999991"/>
    <x v="0"/>
    <x v="0"/>
  </r>
  <r>
    <x v="3"/>
    <x v="21"/>
    <n v="148002.81"/>
    <n v="287430.01"/>
    <x v="0"/>
    <n v="15798"/>
    <n v="9405.51"/>
    <n v="8124.260000000002"/>
    <n v="17528.769999999997"/>
    <n v="7061.1799999999967"/>
    <n v="27469.660000000003"/>
    <n v="540.18000000000029"/>
    <n v="32388.36"/>
    <n v="6065.0400000000045"/>
    <n v="33123.219999999987"/>
    <n v="12232.579999999994"/>
    <n v="34219.910000000003"/>
    <n v="21334.640000000007"/>
    <n v="29736.290000000008"/>
    <n v="16111.809999999998"/>
    <n v="3514.3899999999849"/>
    <n v="11893.419999999998"/>
    <n v="40963.060000000027"/>
    <n v="12307"/>
    <n v="22546.139999999985"/>
    <n v="36534.699999999997"/>
    <n v="3267.1300000000047"/>
    <x v="0"/>
    <x v="0"/>
  </r>
  <r>
    <x v="4"/>
    <x v="0"/>
    <n v="766.91"/>
    <n v="236.54"/>
    <x v="0"/>
    <n v="267.95999999999998"/>
    <m/>
    <n v="498.95"/>
    <n v="236.54"/>
    <n v="0"/>
    <n v="-236.54"/>
    <n v="0"/>
    <n v="0"/>
    <n v="0"/>
    <n v="0"/>
    <n v="0"/>
    <n v="236.54"/>
    <n v="0"/>
    <n v="0"/>
    <n v="0"/>
    <n v="0"/>
    <n v="0"/>
    <n v="0"/>
    <n v="0"/>
    <n v="0"/>
    <n v="0"/>
    <n v="0"/>
    <x v="0"/>
    <x v="0"/>
  </r>
  <r>
    <x v="4"/>
    <x v="1"/>
    <n v="307.02"/>
    <n v="147.26"/>
    <x v="0"/>
    <m/>
    <n v="0"/>
    <n v="0"/>
    <n v="0"/>
    <n v="0"/>
    <n v="0"/>
    <n v="0"/>
    <n v="147.26"/>
    <n v="0"/>
    <n v="0"/>
    <n v="147.26"/>
    <n v="0"/>
    <n v="0"/>
    <n v="0"/>
    <n v="0"/>
    <n v="0"/>
    <n v="159.76"/>
    <n v="0"/>
    <n v="0"/>
    <n v="0"/>
    <n v="0"/>
    <n v="0"/>
    <x v="0"/>
    <x v="0"/>
  </r>
  <r>
    <x v="4"/>
    <x v="2"/>
    <n v="1329.08"/>
    <n v="1117.8399999999999"/>
    <x v="0"/>
    <m/>
    <n v="0"/>
    <n v="280.5"/>
    <n v="295.42"/>
    <n v="0"/>
    <n v="0"/>
    <n v="0"/>
    <n v="0"/>
    <n v="-176.8"/>
    <n v="0"/>
    <n v="0"/>
    <n v="320.84999999999997"/>
    <n v="373.05"/>
    <n v="501.56999999999994"/>
    <n v="155.74"/>
    <n v="0"/>
    <n v="696.58999999999992"/>
    <n v="0"/>
    <n v="0"/>
    <n v="0"/>
    <n v="0"/>
    <n v="0"/>
    <x v="0"/>
    <x v="0"/>
  </r>
  <r>
    <x v="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4"/>
    <n v="0"/>
    <n v="189.19"/>
    <x v="0"/>
    <m/>
    <n v="0"/>
    <n v="0"/>
    <n v="0"/>
    <n v="0"/>
    <n v="0"/>
    <n v="0"/>
    <n v="0"/>
    <n v="0"/>
    <n v="189.19"/>
    <n v="0"/>
    <n v="0"/>
    <n v="0"/>
    <n v="0"/>
    <n v="0"/>
    <n v="0"/>
    <n v="0"/>
    <n v="0"/>
    <n v="0"/>
    <n v="0"/>
    <n v="0"/>
    <n v="0"/>
    <x v="0"/>
    <x v="0"/>
  </r>
  <r>
    <x v="4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0"/>
    <n v="4150.6000000000004"/>
    <n v="5064.67"/>
    <x v="0"/>
    <n v="1185.32"/>
    <n v="614.03"/>
    <n v="594.84000000000015"/>
    <n v="0"/>
    <n v="0"/>
    <n v="982.63000000000011"/>
    <n v="0"/>
    <n v="0"/>
    <n v="0"/>
    <n v="0"/>
    <n v="598.41000000000008"/>
    <n v="1303.47"/>
    <n v="1112.4899999999998"/>
    <n v="0"/>
    <n v="623.40000000000009"/>
    <n v="22.75"/>
    <n v="36.140000000000327"/>
    <n v="2141.79"/>
    <n v="0"/>
    <n v="0"/>
    <n v="0"/>
    <n v="0"/>
    <x v="0"/>
    <x v="0"/>
  </r>
  <r>
    <x v="4"/>
    <x v="11"/>
    <n v="1618.96"/>
    <n v="2608.9"/>
    <x v="0"/>
    <n v="726"/>
    <n v="1166.8699999999999"/>
    <n v="0"/>
    <n v="0"/>
    <n v="0"/>
    <n v="0"/>
    <n v="0"/>
    <n v="0"/>
    <n v="0"/>
    <n v="0"/>
    <n v="0"/>
    <n v="777.08000000000015"/>
    <n v="892.96"/>
    <n v="0"/>
    <n v="0"/>
    <n v="664.95"/>
    <n v="0"/>
    <n v="0"/>
    <n v="0"/>
    <n v="0"/>
    <n v="0"/>
    <n v="0"/>
    <x v="0"/>
    <x v="0"/>
  </r>
  <r>
    <x v="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3"/>
    <n v="3697.21"/>
    <n v="2548.56"/>
    <x v="0"/>
    <m/>
    <n v="0"/>
    <n v="1614.14"/>
    <n v="0"/>
    <n v="201.25"/>
    <n v="0"/>
    <n v="0"/>
    <n v="452.62"/>
    <n v="0"/>
    <n v="721.05000000000007"/>
    <n v="0"/>
    <n v="488.51"/>
    <n v="1710.0199999999998"/>
    <n v="178.5"/>
    <n v="171.80000000000018"/>
    <n v="-207.82000000000016"/>
    <n v="0"/>
    <n v="915.7"/>
    <n v="0"/>
    <n v="0"/>
    <n v="0"/>
    <n v="0"/>
    <x v="0"/>
    <x v="0"/>
  </r>
  <r>
    <x v="4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"/>
    <x v="20"/>
    <n v="410.53"/>
    <n v="0"/>
    <x v="0"/>
    <n v="4"/>
    <n v="0"/>
    <n v="0"/>
    <n v="0"/>
    <n v="0"/>
    <n v="0"/>
    <n v="0"/>
    <n v="0"/>
    <n v="0"/>
    <n v="0"/>
    <n v="0"/>
    <n v="0"/>
    <n v="406.53"/>
    <n v="0"/>
    <n v="0"/>
    <n v="0"/>
    <n v="0"/>
    <n v="0"/>
    <n v="0"/>
    <n v="0"/>
    <n v="0"/>
    <n v="0"/>
    <x v="0"/>
    <x v="0"/>
  </r>
  <r>
    <x v="4"/>
    <x v="21"/>
    <n v="0"/>
    <n v="1399.29"/>
    <x v="0"/>
    <m/>
    <n v="0"/>
    <n v="0"/>
    <n v="0"/>
    <n v="0"/>
    <n v="1399.29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2"/>
    <n v="65855.399999999994"/>
    <n v="82102.040000000008"/>
    <x v="0"/>
    <m/>
    <n v="7969.59"/>
    <n v="19558.11"/>
    <n v="5019.8999999999996"/>
    <n v="4290.9700000000012"/>
    <n v="7593.58"/>
    <n v="0"/>
    <n v="6774.32"/>
    <n v="-4290.9700000000012"/>
    <n v="10041.400000000001"/>
    <n v="0"/>
    <n v="13204.620000000003"/>
    <n v="21020.639999999999"/>
    <n v="6621.2299999999959"/>
    <n v="5692.9800000000032"/>
    <n v="6205.8000000000029"/>
    <n v="0"/>
    <n v="0"/>
    <n v="19583.669999999991"/>
    <n v="18671.600000000006"/>
    <n v="0"/>
    <n v="0"/>
    <x v="0"/>
    <x v="0"/>
  </r>
  <r>
    <x v="5"/>
    <x v="3"/>
    <n v="3882.18"/>
    <n v="3353.97"/>
    <x v="0"/>
    <m/>
    <n v="0"/>
    <n v="0"/>
    <n v="0"/>
    <n v="0"/>
    <n v="0"/>
    <n v="0"/>
    <n v="3353.97"/>
    <n v="0"/>
    <n v="0"/>
    <n v="0"/>
    <n v="0"/>
    <n v="3882.18"/>
    <n v="0"/>
    <n v="0"/>
    <n v="0"/>
    <n v="0"/>
    <n v="0"/>
    <n v="0"/>
    <n v="0"/>
    <n v="0"/>
    <n v="0"/>
    <x v="0"/>
    <x v="0"/>
  </r>
  <r>
    <x v="5"/>
    <x v="4"/>
    <n v="83132.58"/>
    <n v="97859.170000000013"/>
    <x v="0"/>
    <n v="6245.61"/>
    <n v="6494.11"/>
    <n v="4772.5700000000006"/>
    <n v="7304.53"/>
    <n v="6322.869999999999"/>
    <n v="12906.350000000002"/>
    <n v="7918.68"/>
    <n v="7684.59"/>
    <n v="5885.1700000000019"/>
    <n v="1490.5199999999968"/>
    <n v="13016.339999999997"/>
    <n v="21144.219999999994"/>
    <n v="9817.6700000000055"/>
    <n v="9161.9800000000105"/>
    <n v="4475.1599999999962"/>
    <n v="9625.0200000000041"/>
    <n v="0"/>
    <n v="0"/>
    <n v="24678.510000000002"/>
    <n v="22047.850000000006"/>
    <n v="0"/>
    <n v="0"/>
    <x v="0"/>
    <x v="0"/>
  </r>
  <r>
    <x v="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7"/>
    <n v="2510.85"/>
    <n v="3306.93"/>
    <x v="0"/>
    <n v="173.17"/>
    <n v="119.59"/>
    <n v="315.43000000000006"/>
    <n v="133.21"/>
    <n v="0"/>
    <n v="655.06999999999994"/>
    <n v="0"/>
    <n v="492.2800000000002"/>
    <n v="577.03000000000009"/>
    <n v="207.58999999999992"/>
    <n v="648.95999999999981"/>
    <n v="766.61999999999966"/>
    <n v="0"/>
    <n v="499.70000000000027"/>
    <n v="542.10000000000014"/>
    <n v="250.2800000000002"/>
    <n v="0"/>
    <n v="0"/>
    <n v="254.15999999999985"/>
    <n v="182.58999999999969"/>
    <n v="0"/>
    <n v="0"/>
    <x v="0"/>
    <x v="0"/>
  </r>
  <r>
    <x v="5"/>
    <x v="8"/>
    <n v="18358.270000000004"/>
    <n v="7553.69"/>
    <x v="0"/>
    <n v="1396.9"/>
    <n v="0"/>
    <n v="2348.67"/>
    <n v="851.51"/>
    <n v="767.63999999999987"/>
    <n v="1067.52"/>
    <n v="1215.0199999999995"/>
    <n v="0"/>
    <n v="2369.5600000000004"/>
    <n v="1129.9599999999994"/>
    <n v="2317.79"/>
    <n v="1263.9599999999996"/>
    <n v="2750.25"/>
    <n v="2865.670000000001"/>
    <n v="1190.6000000000004"/>
    <n v="0"/>
    <n v="0"/>
    <n v="0"/>
    <n v="4001.8400000000038"/>
    <n v="375.06999999999971"/>
    <n v="0"/>
    <n v="0"/>
    <x v="0"/>
    <x v="0"/>
  </r>
  <r>
    <x v="5"/>
    <x v="9"/>
    <n v="1481.33"/>
    <n v="700.73"/>
    <x v="0"/>
    <m/>
    <n v="0"/>
    <n v="513.66999999999996"/>
    <n v="0"/>
    <n v="0"/>
    <n v="0"/>
    <n v="0"/>
    <n v="0"/>
    <n v="0"/>
    <n v="384.54"/>
    <n v="0"/>
    <n v="0"/>
    <n v="225.33000000000004"/>
    <n v="0"/>
    <n v="0"/>
    <n v="316.19"/>
    <n v="0"/>
    <n v="0"/>
    <n v="742.32999999999993"/>
    <n v="0"/>
    <n v="0"/>
    <n v="0"/>
    <x v="0"/>
    <x v="0"/>
  </r>
  <r>
    <x v="5"/>
    <x v="10"/>
    <n v="9477.659999999998"/>
    <n v="19372.109999999997"/>
    <x v="0"/>
    <m/>
    <n v="1491.96"/>
    <n v="1292.58"/>
    <n v="2144.0500000000002"/>
    <n v="0"/>
    <n v="2267.0699999999997"/>
    <n v="0"/>
    <n v="1859.37"/>
    <n v="0"/>
    <n v="4718.7600000000011"/>
    <n v="2418.87"/>
    <n v="1806.3700000000008"/>
    <n v="3626.21"/>
    <n v="2933.5699999999997"/>
    <n v="0"/>
    <n v="0"/>
    <n v="0"/>
    <n v="0"/>
    <n v="2139.9999999999982"/>
    <n v="2150.9599999999955"/>
    <n v="0"/>
    <n v="0"/>
    <x v="0"/>
    <x v="0"/>
  </r>
  <r>
    <x v="5"/>
    <x v="11"/>
    <n v="7679.62"/>
    <n v="6648.579999999999"/>
    <x v="0"/>
    <n v="784.81"/>
    <n v="0"/>
    <n v="724.78"/>
    <n v="618.78"/>
    <n v="0"/>
    <n v="0"/>
    <n v="872.1400000000001"/>
    <n v="703.88000000000011"/>
    <n v="613.29"/>
    <n v="1072.3900000000001"/>
    <n v="0"/>
    <n v="2064"/>
    <n v="2661.14"/>
    <n v="462"/>
    <n v="0"/>
    <n v="0"/>
    <n v="0"/>
    <n v="0"/>
    <n v="2023.46"/>
    <n v="1727.5299999999988"/>
    <n v="0"/>
    <n v="0"/>
    <x v="0"/>
    <x v="0"/>
  </r>
  <r>
    <x v="5"/>
    <x v="12"/>
    <n v="3937.4399999999991"/>
    <n v="4117.92"/>
    <x v="0"/>
    <m/>
    <n v="507.42"/>
    <n v="1558.16"/>
    <n v="660.91999999999985"/>
    <n v="495.97"/>
    <n v="851.15000000000009"/>
    <n v="0"/>
    <n v="0"/>
    <n v="0"/>
    <n v="1031.7700000000002"/>
    <n v="0"/>
    <n v="1066.6599999999999"/>
    <n v="463.08999999999969"/>
    <n v="0"/>
    <n v="909.24000000000024"/>
    <n v="0"/>
    <n v="0"/>
    <n v="0"/>
    <n v="510.97999999999911"/>
    <n v="0"/>
    <n v="0"/>
    <n v="0"/>
    <x v="0"/>
    <x v="0"/>
  </r>
  <r>
    <x v="5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14"/>
    <n v="60676.240000000034"/>
    <n v="50980.779999999977"/>
    <x v="0"/>
    <n v="2257"/>
    <n v="6128.52"/>
    <n v="14578.509999999998"/>
    <n v="7180.8899999999994"/>
    <n v="5025.09"/>
    <n v="5362"/>
    <n v="1603.3500000000022"/>
    <n v="5066.9399999999987"/>
    <n v="2671.8499999999985"/>
    <n v="2966.9200000000092"/>
    <n v="5016.510000000002"/>
    <n v="6116.119999999999"/>
    <n v="7121.7899999999972"/>
    <n v="6685.7199999999939"/>
    <n v="3178.5900000000111"/>
    <n v="3287.4300000000003"/>
    <n v="0"/>
    <n v="0"/>
    <n v="19223.550000000025"/>
    <n v="8186.2399999999761"/>
    <n v="0"/>
    <n v="0"/>
    <x v="0"/>
    <x v="0"/>
  </r>
  <r>
    <x v="5"/>
    <x v="15"/>
    <n v="2521.14"/>
    <n v="10760.06"/>
    <x v="0"/>
    <m/>
    <n v="0"/>
    <n v="0"/>
    <n v="3065.84"/>
    <n v="0"/>
    <n v="0"/>
    <n v="0"/>
    <n v="0"/>
    <n v="0"/>
    <n v="2287.83"/>
    <n v="2521.14"/>
    <n v="1792.2299999999996"/>
    <n v="0"/>
    <n v="2289.7600000000002"/>
    <n v="0"/>
    <n v="0"/>
    <n v="0"/>
    <n v="0"/>
    <n v="0"/>
    <n v="1324.3999999999996"/>
    <n v="0"/>
    <n v="0"/>
    <x v="0"/>
    <x v="0"/>
  </r>
  <r>
    <x v="5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"/>
    <x v="19"/>
    <n v="19034.269999999997"/>
    <n v="36118.020000000011"/>
    <x v="0"/>
    <m/>
    <n v="2452.9499999999994"/>
    <n v="2420.02"/>
    <n v="4177.25"/>
    <n v="0"/>
    <n v="6459.3499999999995"/>
    <n v="0"/>
    <n v="562.13000000000102"/>
    <n v="0"/>
    <n v="5561.1399999999958"/>
    <n v="0"/>
    <n v="4516.8000000000029"/>
    <n v="5726.4400000000005"/>
    <n v="3635.6900000000023"/>
    <n v="68.820000000000618"/>
    <n v="1884.2999999999993"/>
    <n v="0"/>
    <n v="0"/>
    <n v="10818.989999999993"/>
    <n v="6868.4100000000108"/>
    <n v="0"/>
    <n v="0"/>
    <x v="0"/>
    <x v="0"/>
  </r>
  <r>
    <x v="5"/>
    <x v="20"/>
    <n v="3494.21"/>
    <n v="0"/>
    <x v="0"/>
    <n v="1161.06"/>
    <n v="0"/>
    <n v="1795.83"/>
    <n v="0"/>
    <n v="0"/>
    <n v="0"/>
    <n v="0"/>
    <n v="0"/>
    <n v="0"/>
    <n v="0"/>
    <n v="0"/>
    <n v="0"/>
    <n v="537.32000000000016"/>
    <n v="0"/>
    <n v="0"/>
    <n v="0"/>
    <n v="0"/>
    <n v="0"/>
    <n v="0"/>
    <n v="0"/>
    <n v="0"/>
    <n v="0"/>
    <x v="0"/>
    <x v="0"/>
  </r>
  <r>
    <x v="5"/>
    <x v="21"/>
    <n v="0"/>
    <n v="1844.8400000000004"/>
    <x v="0"/>
    <m/>
    <n v="545.96"/>
    <n v="0"/>
    <n v="0"/>
    <n v="0"/>
    <n v="212.83999999999992"/>
    <n v="0"/>
    <n v="0"/>
    <n v="0"/>
    <n v="184.93000000000006"/>
    <n v="0"/>
    <n v="-8.7999999999999545"/>
    <n v="0"/>
    <n v="0"/>
    <n v="0"/>
    <n v="473.19000000000005"/>
    <n v="0"/>
    <n v="0"/>
    <n v="0"/>
    <n v="436.72000000000025"/>
    <n v="0"/>
    <n v="0"/>
    <x v="0"/>
    <x v="0"/>
  </r>
  <r>
    <x v="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2"/>
    <n v="28699.64"/>
    <n v="33845.949999999997"/>
    <x v="0"/>
    <n v="2007.27"/>
    <n v="3686.43"/>
    <n v="3467.53"/>
    <n v="2675.3700000000003"/>
    <n v="1182.7699999999995"/>
    <n v="2087.6500000000005"/>
    <n v="0"/>
    <n v="1700.4699999999993"/>
    <n v="1494.0700000000006"/>
    <n v="3753.7899999999991"/>
    <n v="1628.079999999999"/>
    <n v="3896.3700000000026"/>
    <n v="5207.8700000000008"/>
    <n v="4717.6699999999983"/>
    <n v="0"/>
    <n v="1022.2299999999996"/>
    <n v="3787.4599999999991"/>
    <n v="3937.0699999999997"/>
    <n v="5957.5499999999993"/>
    <n v="2401.8600000000006"/>
    <n v="3967.0400000000009"/>
    <n v="3600.4200000000019"/>
    <x v="0"/>
    <x v="0"/>
  </r>
  <r>
    <x v="6"/>
    <x v="3"/>
    <n v="5542.66"/>
    <n v="7248.32"/>
    <x v="0"/>
    <n v="1869.86"/>
    <n v="1491.04"/>
    <n v="0"/>
    <n v="343.49"/>
    <n v="0"/>
    <n v="1800.03"/>
    <n v="0"/>
    <n v="0"/>
    <n v="513.1400000000001"/>
    <n v="0"/>
    <n v="0"/>
    <n v="1111.31"/>
    <n v="0"/>
    <n v="541.54"/>
    <n v="0"/>
    <n v="0"/>
    <n v="3159.66"/>
    <n v="1960.9099999999999"/>
    <n v="0"/>
    <n v="0"/>
    <n v="0"/>
    <n v="0"/>
    <x v="0"/>
    <x v="0"/>
  </r>
  <r>
    <x v="6"/>
    <x v="4"/>
    <n v="9186.39"/>
    <n v="21843.119999999999"/>
    <x v="0"/>
    <n v="1368.8"/>
    <n v="2467.31"/>
    <n v="0"/>
    <n v="0"/>
    <n v="0"/>
    <n v="532.79"/>
    <n v="0"/>
    <n v="3591.5800000000004"/>
    <n v="0"/>
    <n v="820.96"/>
    <n v="1375.01"/>
    <n v="7179.5999999999995"/>
    <n v="3103.39"/>
    <n v="1290.3400000000001"/>
    <n v="0"/>
    <n v="0"/>
    <n v="1858.9300000000003"/>
    <n v="2998.9100000000017"/>
    <n v="0"/>
    <n v="1481.369999999999"/>
    <n v="1480.2599999999993"/>
    <n v="145.63999999999942"/>
    <x v="0"/>
    <x v="0"/>
  </r>
  <r>
    <x v="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7"/>
    <n v="0"/>
    <n v="1939"/>
    <x v="0"/>
    <m/>
    <m/>
    <n v="0"/>
    <n v="0"/>
    <n v="0"/>
    <n v="0"/>
    <n v="0"/>
    <n v="0"/>
    <n v="0"/>
    <n v="0"/>
    <n v="0"/>
    <n v="1330"/>
    <n v="0"/>
    <n v="609"/>
    <n v="0"/>
    <n v="0"/>
    <n v="0"/>
    <n v="0"/>
    <n v="0"/>
    <n v="0"/>
    <n v="0"/>
    <n v="0"/>
    <x v="0"/>
    <x v="0"/>
  </r>
  <r>
    <x v="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10"/>
    <n v="2569.23"/>
    <n v="10760.44"/>
    <x v="0"/>
    <n v="-558.6"/>
    <m/>
    <n v="168.25"/>
    <n v="1381.38"/>
    <n v="0"/>
    <n v="0"/>
    <n v="0"/>
    <n v="1245.7399999999998"/>
    <n v="0"/>
    <n v="134.97000000000025"/>
    <n v="869.18000000000006"/>
    <n v="5964.84"/>
    <n v="0"/>
    <n v="1577"/>
    <n v="0"/>
    <n v="456.51000000000022"/>
    <n v="1906.8000000000002"/>
    <n v="0"/>
    <n v="183.59999999999991"/>
    <n v="0"/>
    <n v="0"/>
    <n v="0"/>
    <x v="0"/>
    <x v="0"/>
  </r>
  <r>
    <x v="6"/>
    <x v="11"/>
    <n v="9098.4699999999993"/>
    <n v="14710.28"/>
    <x v="0"/>
    <m/>
    <n v="5481.92"/>
    <n v="1866.36"/>
    <n v="996.89999999999964"/>
    <n v="0"/>
    <n v="1295.3900000000003"/>
    <n v="0"/>
    <n v="-183.03999999999996"/>
    <n v="1697.6500000000003"/>
    <n v="1696.7600000000002"/>
    <n v="2647.33"/>
    <n v="674.6299999999992"/>
    <n v="277.4399999999996"/>
    <n v="2184.5200000000004"/>
    <n v="0"/>
    <n v="0"/>
    <n v="1422.96"/>
    <n v="0"/>
    <n v="768.72999999999956"/>
    <n v="2145.2000000000007"/>
    <n v="418"/>
    <n v="165.93999999999869"/>
    <x v="0"/>
    <x v="0"/>
  </r>
  <r>
    <x v="6"/>
    <x v="12"/>
    <n v="4852.57"/>
    <n v="3648.48"/>
    <x v="0"/>
    <n v="982.32"/>
    <m/>
    <n v="1008.4599999999999"/>
    <n v="0"/>
    <n v="0"/>
    <n v="512.51"/>
    <n v="0"/>
    <n v="0"/>
    <n v="984.73000000000025"/>
    <n v="1174.79"/>
    <n v="0"/>
    <n v="686.10000000000014"/>
    <n v="0"/>
    <n v="199"/>
    <n v="0"/>
    <n v="0"/>
    <n v="1062.4799999999996"/>
    <n v="1076.08"/>
    <n v="814.57999999999993"/>
    <n v="0"/>
    <n v="0"/>
    <n v="1418.1600000000003"/>
    <x v="0"/>
    <x v="0"/>
  </r>
  <r>
    <x v="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14"/>
    <n v="29189.02"/>
    <n v="22538.890000000003"/>
    <x v="0"/>
    <n v="441.77"/>
    <n v="3912.57"/>
    <n v="2677.03"/>
    <n v="1573.3200000000002"/>
    <n v="5974.1799999999994"/>
    <n v="2430.62"/>
    <n v="120.51000000000022"/>
    <n v="1388.6000000000004"/>
    <n v="1330.6200000000008"/>
    <n v="1833.33"/>
    <n v="3968.0599999999995"/>
    <n v="2984.0599999999995"/>
    <n v="3891.0899999999983"/>
    <n v="2128.2600000000002"/>
    <n v="0"/>
    <n v="1012.4999999999982"/>
    <n v="7293.7400000000016"/>
    <n v="2873.6900000000023"/>
    <n v="2591.869999999999"/>
    <n v="1501.7900000000009"/>
    <n v="900.15000000000146"/>
    <n v="1257.4299999999967"/>
    <x v="0"/>
    <x v="0"/>
  </r>
  <r>
    <x v="6"/>
    <x v="15"/>
    <n v="10670.46"/>
    <n v="9236.7599999999984"/>
    <x v="0"/>
    <m/>
    <m/>
    <n v="1012.37"/>
    <n v="651.4"/>
    <n v="777.7399999999999"/>
    <n v="451.15"/>
    <n v="0"/>
    <n v="619.73"/>
    <n v="0"/>
    <n v="0"/>
    <n v="1766.7500000000002"/>
    <n v="1623.55"/>
    <n v="1823.1600000000003"/>
    <n v="1125.17"/>
    <n v="0"/>
    <n v="0"/>
    <n v="938.25999999999931"/>
    <n v="979.71"/>
    <n v="1802.58"/>
    <n v="1236.4499999999998"/>
    <n v="2549.5999999999995"/>
    <n v="352.80000000000018"/>
    <x v="0"/>
    <x v="0"/>
  </r>
  <r>
    <x v="6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18"/>
    <n v="9181.08"/>
    <n v="6201.5"/>
    <x v="0"/>
    <n v="276.45"/>
    <n v="1242.99"/>
    <n v="0"/>
    <n v="0"/>
    <n v="899.1099999999999"/>
    <n v="0"/>
    <n v="0"/>
    <n v="386.8599999999999"/>
    <n v="0"/>
    <n v="0"/>
    <n v="3429.7400000000002"/>
    <n v="1123.5500000000002"/>
    <n v="1046.5199999999995"/>
    <n v="1277.3800000000001"/>
    <n v="0"/>
    <n v="210.99999999999955"/>
    <n v="1731.5500000000002"/>
    <n v="451.18000000000029"/>
    <n v="289.17000000000007"/>
    <n v="0"/>
    <n v="1508.54"/>
    <n v="0"/>
    <x v="0"/>
    <x v="0"/>
  </r>
  <r>
    <x v="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"/>
    <x v="20"/>
    <n v="2218.86"/>
    <n v="159.63"/>
    <x v="0"/>
    <m/>
    <m/>
    <n v="0"/>
    <n v="0"/>
    <n v="0"/>
    <n v="0"/>
    <n v="0"/>
    <n v="0"/>
    <n v="2218.86"/>
    <n v="0"/>
    <n v="0"/>
    <n v="0"/>
    <n v="0"/>
    <n v="0"/>
    <n v="0"/>
    <n v="0"/>
    <n v="0"/>
    <n v="0"/>
    <n v="0"/>
    <n v="159.63"/>
    <n v="0"/>
    <n v="0"/>
    <x v="0"/>
    <x v="0"/>
  </r>
  <r>
    <x v="6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3"/>
    <n v="5411.71"/>
    <n v="2680.69"/>
    <x v="0"/>
    <n v="1472.27"/>
    <n v="0"/>
    <n v="0"/>
    <n v="1840.6849999999999"/>
    <n v="1253.5"/>
    <n v="5.0000000001091394E-3"/>
    <n v="0"/>
    <n v="-5.0000000001091394E-3"/>
    <n v="0"/>
    <n v="0"/>
    <n v="1596.3399999999997"/>
    <n v="0"/>
    <n v="0"/>
    <n v="840.00500000000011"/>
    <n v="0"/>
    <n v="0"/>
    <n v="1089.6000000000004"/>
    <n v="0"/>
    <n v="0"/>
    <n v="0"/>
    <n v="0"/>
    <n v="1784.65"/>
    <x v="0"/>
    <x v="0"/>
  </r>
  <r>
    <x v="8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5"/>
    <n v="0"/>
    <n v="392"/>
    <x v="0"/>
    <m/>
    <n v="0"/>
    <n v="0"/>
    <n v="0"/>
    <n v="0"/>
    <n v="0"/>
    <n v="0"/>
    <n v="0"/>
    <n v="0"/>
    <n v="0"/>
    <n v="0"/>
    <n v="0"/>
    <n v="0"/>
    <n v="0"/>
    <n v="0"/>
    <n v="0"/>
    <n v="0"/>
    <n v="392"/>
    <n v="0"/>
    <n v="0"/>
    <n v="0"/>
    <n v="0"/>
    <x v="0"/>
    <x v="0"/>
  </r>
  <r>
    <x v="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8"/>
    <n v="1856.76"/>
    <n v="2072.58"/>
    <x v="0"/>
    <m/>
    <n v="0"/>
    <n v="0"/>
    <n v="948"/>
    <n v="0"/>
    <n v="0"/>
    <n v="0"/>
    <n v="0"/>
    <n v="1856.76"/>
    <n v="0"/>
    <n v="0"/>
    <n v="0"/>
    <n v="0"/>
    <n v="0"/>
    <n v="0"/>
    <n v="0"/>
    <n v="0"/>
    <n v="1124.58"/>
    <n v="0"/>
    <n v="0"/>
    <n v="0"/>
    <n v="0"/>
    <x v="0"/>
    <x v="0"/>
  </r>
  <r>
    <x v="8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0"/>
    <n v="2328.9699999999998"/>
    <n v="1709.2699999999998"/>
    <x v="0"/>
    <n v="173.61"/>
    <n v="0"/>
    <n v="663.18"/>
    <n v="266.49599999999998"/>
    <n v="0"/>
    <n v="4.0000000000190994E-3"/>
    <n v="0"/>
    <n v="349.91999999999996"/>
    <n v="0"/>
    <n v="242.72000000000003"/>
    <n v="663.40000000000009"/>
    <n v="0"/>
    <n v="0"/>
    <n v="0"/>
    <n v="534.20000000000005"/>
    <n v="555.55000000000007"/>
    <n v="0"/>
    <n v="0"/>
    <n v="0"/>
    <n v="0"/>
    <n v="294.5799999999997"/>
    <n v="337.20000000000005"/>
    <x v="0"/>
    <x v="0"/>
  </r>
  <r>
    <x v="8"/>
    <x v="11"/>
    <n v="479.08"/>
    <n v="1822.61"/>
    <x v="0"/>
    <m/>
    <n v="0"/>
    <n v="0"/>
    <n v="1268.8499999999999"/>
    <n v="0"/>
    <n v="0"/>
    <n v="0"/>
    <n v="0"/>
    <n v="479.08"/>
    <n v="0"/>
    <n v="0"/>
    <n v="0"/>
    <n v="0"/>
    <n v="553.76"/>
    <n v="0"/>
    <n v="0"/>
    <n v="0"/>
    <n v="0"/>
    <n v="0"/>
    <n v="0"/>
    <n v="0"/>
    <n v="-94.179999999999836"/>
    <x v="0"/>
    <x v="0"/>
  </r>
  <r>
    <x v="8"/>
    <x v="12"/>
    <n v="0"/>
    <n v="2056.1999999999998"/>
    <x v="0"/>
    <m/>
    <n v="0"/>
    <n v="0"/>
    <n v="0"/>
    <n v="0"/>
    <n v="1008"/>
    <n v="0"/>
    <n v="0"/>
    <n v="0"/>
    <n v="0"/>
    <n v="0"/>
    <n v="0"/>
    <n v="0"/>
    <n v="0"/>
    <n v="0"/>
    <n v="0"/>
    <n v="0"/>
    <n v="1048.1999999999998"/>
    <n v="0"/>
    <n v="0"/>
    <n v="0"/>
    <n v="0"/>
    <x v="0"/>
    <x v="0"/>
  </r>
  <r>
    <x v="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4"/>
    <n v="4833.67"/>
    <n v="4716.3100000000004"/>
    <x v="0"/>
    <m/>
    <n v="0"/>
    <n v="1042.6600000000001"/>
    <n v="803.61"/>
    <n v="233.47000000000003"/>
    <n v="816.6"/>
    <n v="0"/>
    <n v="0"/>
    <n v="352.03"/>
    <n v="1167.08"/>
    <n v="39.699999999999818"/>
    <n v="506.80000000000018"/>
    <n v="1138.43"/>
    <n v="921.11999999999989"/>
    <n v="332.80999999999995"/>
    <n v="0"/>
    <n v="0"/>
    <n v="0"/>
    <n v="1694.5700000000002"/>
    <n v="501.10000000000036"/>
    <n v="0"/>
    <n v="271.39999999999964"/>
    <x v="0"/>
    <x v="0"/>
  </r>
  <r>
    <x v="8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6"/>
    <n v="6272"/>
    <n v="0"/>
    <x v="0"/>
    <m/>
    <n v="0"/>
    <n v="0"/>
    <n v="0"/>
    <n v="0"/>
    <n v="0"/>
    <n v="0"/>
    <n v="0"/>
    <n v="6272"/>
    <n v="0"/>
    <n v="0"/>
    <n v="0"/>
    <n v="0"/>
    <n v="0"/>
    <n v="0"/>
    <n v="0"/>
    <n v="0"/>
    <n v="0"/>
    <n v="0"/>
    <n v="0"/>
    <n v="0"/>
    <n v="0"/>
    <x v="0"/>
    <x v="0"/>
  </r>
  <r>
    <x v="8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"/>
    <x v="21"/>
    <n v="4461.59"/>
    <n v="10361.85"/>
    <x v="0"/>
    <m/>
    <n v="739.5"/>
    <n v="0"/>
    <n v="795.27"/>
    <n v="0"/>
    <n v="2487.2400000000002"/>
    <n v="0"/>
    <n v="-85.690000000000055"/>
    <n v="0"/>
    <n v="1802.9500000000003"/>
    <n v="0"/>
    <n v="0"/>
    <n v="0"/>
    <n v="995.1899999999996"/>
    <n v="0"/>
    <n v="174.4399999999996"/>
    <n v="0"/>
    <n v="2314.8600000000006"/>
    <n v="3323.5"/>
    <n v="0"/>
    <n v="1138.0900000000001"/>
    <n v="1196.0900000000001"/>
    <x v="0"/>
    <x v="0"/>
  </r>
  <r>
    <x v="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2"/>
    <n v="380270.35"/>
    <n v="937049.89000000013"/>
    <x v="0"/>
    <n v="44950.01"/>
    <n v="100192.12"/>
    <n v="40550.950000000004"/>
    <n v="46204.869999999995"/>
    <n v="0"/>
    <n v="127363.37"/>
    <n v="0"/>
    <n v="39175.040000000037"/>
    <n v="23160.699999999997"/>
    <n v="128772.14999999997"/>
    <n v="34800.249999999971"/>
    <n v="11307.159999999974"/>
    <n v="34225.450000000012"/>
    <n v="97922.689999999944"/>
    <n v="10690.510000000009"/>
    <n v="8226.8400000000838"/>
    <n v="60934.709999999963"/>
    <n v="76540.280000000028"/>
    <n v="90709.299999999988"/>
    <n v="261096.90000000002"/>
    <n v="40248.47000000003"/>
    <n v="89229.59999999986"/>
    <x v="0"/>
    <x v="0"/>
  </r>
  <r>
    <x v="9"/>
    <x v="3"/>
    <n v="18020.16"/>
    <n v="56502.17"/>
    <x v="0"/>
    <m/>
    <n v="2126.1799999999998"/>
    <n v="402.48"/>
    <n v="345.80000000000018"/>
    <n v="191.36"/>
    <n v="0"/>
    <n v="0"/>
    <n v="15480.05"/>
    <n v="0"/>
    <n v="11149.45"/>
    <n v="0"/>
    <n v="0"/>
    <n v="5015.6499999999996"/>
    <n v="5777.4699999999975"/>
    <n v="1926.8599999999997"/>
    <n v="0"/>
    <n v="0"/>
    <n v="1258.9200000000055"/>
    <n v="0"/>
    <n v="9880.489999999998"/>
    <n v="10483.810000000001"/>
    <n v="1703.5299999999988"/>
    <x v="0"/>
    <x v="0"/>
  </r>
  <r>
    <x v="9"/>
    <x v="4"/>
    <n v="110408.44"/>
    <n v="227024.96000000002"/>
    <x v="0"/>
    <n v="5105.8599999999997"/>
    <n v="2965.2599999999998"/>
    <n v="6059.5099999999993"/>
    <n v="6753.65"/>
    <n v="249.68000000000029"/>
    <n v="80950.05"/>
    <n v="0"/>
    <n v="9849.9900000000052"/>
    <n v="0"/>
    <n v="8755.2999999999884"/>
    <n v="953.27000000000044"/>
    <n v="18842.360000000015"/>
    <n v="18146.239999999998"/>
    <n v="1038.0800000000163"/>
    <n v="644.61999999999898"/>
    <n v="0"/>
    <n v="534.66000000000349"/>
    <n v="5965.4099999999744"/>
    <n v="46294.500000000015"/>
    <n v="59484.760000000009"/>
    <n v="32420.099999999991"/>
    <n v="23487.5"/>
    <x v="0"/>
    <x v="0"/>
  </r>
  <r>
    <x v="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0"/>
    <n v="0"/>
    <n v="4927.5199999999995"/>
    <x v="0"/>
    <m/>
    <m/>
    <n v="0"/>
    <n v="0"/>
    <n v="0"/>
    <n v="0"/>
    <n v="0"/>
    <n v="0"/>
    <n v="0"/>
    <n v="0"/>
    <n v="0"/>
    <n v="0"/>
    <n v="0"/>
    <n v="0"/>
    <n v="0"/>
    <n v="0"/>
    <n v="0"/>
    <n v="881.06"/>
    <n v="0"/>
    <n v="4046.4599999999996"/>
    <n v="0"/>
    <n v="0"/>
    <x v="0"/>
    <x v="0"/>
  </r>
  <r>
    <x v="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4"/>
    <n v="71473.97"/>
    <n v="74831.169999999984"/>
    <x v="0"/>
    <n v="79.7"/>
    <n v="9259.01"/>
    <n v="8394.4"/>
    <n v="1284.2000000000007"/>
    <n v="950.28999999999905"/>
    <n v="6095.1799999999985"/>
    <n v="0"/>
    <n v="7626.0399999999972"/>
    <n v="0"/>
    <n v="9817.1500000000051"/>
    <n v="0"/>
    <n v="6899.8799999999901"/>
    <n v="0"/>
    <n v="6129.4900000000052"/>
    <n v="0"/>
    <n v="300.5"/>
    <n v="19459.400000000001"/>
    <n v="1698.8699999999953"/>
    <n v="16869.330000000002"/>
    <n v="0"/>
    <n v="25720.85"/>
    <n v="1948.25"/>
    <x v="0"/>
    <x v="0"/>
  </r>
  <r>
    <x v="9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6"/>
    <n v="127673.81"/>
    <n v="429905.35999999993"/>
    <x v="0"/>
    <n v="3122.08"/>
    <n v="3632.13"/>
    <n v="0"/>
    <n v="3783.3"/>
    <n v="0"/>
    <n v="13899.970000000001"/>
    <n v="0"/>
    <n v="96882.270000000019"/>
    <n v="0"/>
    <n v="0"/>
    <n v="549.82000000000016"/>
    <n v="0"/>
    <n v="0"/>
    <n v="8336.0399999999936"/>
    <n v="0"/>
    <n v="0"/>
    <n v="1051.23"/>
    <n v="61421.490000000034"/>
    <n v="25853.49"/>
    <n v="144852.96999999988"/>
    <n v="97097.19"/>
    <n v="0"/>
    <x v="0"/>
    <x v="0"/>
  </r>
  <r>
    <x v="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18"/>
    <n v="53945.299999999996"/>
    <n v="79042.41"/>
    <x v="0"/>
    <n v="6131.6"/>
    <n v="9502.77"/>
    <n v="2564.2000000000007"/>
    <n v="4228.2800000000007"/>
    <n v="0"/>
    <n v="9088.7299999999977"/>
    <n v="0"/>
    <n v="7069.1399999999994"/>
    <n v="0"/>
    <n v="0"/>
    <n v="96.840000000000146"/>
    <n v="10717.19000000001"/>
    <n v="12437.659999999998"/>
    <n v="6.5199999999967986"/>
    <n v="0"/>
    <n v="0"/>
    <n v="0"/>
    <n v="25365.320000000007"/>
    <n v="20034.999999999996"/>
    <n v="384.45999999999185"/>
    <n v="12680"/>
    <n v="8775.4100000000035"/>
    <x v="0"/>
    <x v="0"/>
  </r>
  <r>
    <x v="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"/>
    <x v="20"/>
    <n v="519938.42"/>
    <n v="1662432.7499999998"/>
    <x v="0"/>
    <n v="9646.85"/>
    <n v="126530.44"/>
    <n v="53822.409999999996"/>
    <n v="110135.00999999995"/>
    <n v="18396.199999999997"/>
    <n v="103876.49000000011"/>
    <n v="0"/>
    <n v="171964.43000000005"/>
    <n v="10920.360000000015"/>
    <n v="98074.079999999842"/>
    <n v="21285.62999999999"/>
    <n v="149355.19999999995"/>
    <n v="100354.78000000001"/>
    <n v="135117.38000000012"/>
    <n v="27466.589999999997"/>
    <n v="31429.29999999993"/>
    <n v="21317.090000000026"/>
    <n v="172895.96999999962"/>
    <n v="31778.539999999979"/>
    <n v="338104.48000000021"/>
    <n v="224949.96999999997"/>
    <n v="160283.58000000007"/>
    <x v="0"/>
    <x v="0"/>
  </r>
  <r>
    <x v="9"/>
    <x v="21"/>
    <n v="133836.97"/>
    <n v="231882.56"/>
    <x v="0"/>
    <n v="7743.57"/>
    <n v="14930.619999999999"/>
    <n v="26698.239999999998"/>
    <n v="11541.29"/>
    <n v="820.15000000000146"/>
    <n v="9653.5400000000045"/>
    <n v="0"/>
    <n v="53403.88"/>
    <n v="3577.9800000000032"/>
    <n v="8942.2500000000146"/>
    <n v="5528.1899999999951"/>
    <n v="10415.439999999988"/>
    <n v="3484.6100000000006"/>
    <n v="22794.12000000001"/>
    <n v="5198.5600000000049"/>
    <n v="9135"/>
    <n v="9131.5999999999985"/>
    <n v="22244.099999999977"/>
    <n v="20061.900000000001"/>
    <n v="17230.150000000023"/>
    <n v="51592.17"/>
    <n v="12524.029999999999"/>
    <x v="0"/>
    <x v="0"/>
  </r>
  <r>
    <x v="10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4"/>
    <n v="4636.41"/>
    <n v="4683.7699999999995"/>
    <x v="0"/>
    <n v="401.11"/>
    <n v="0"/>
    <n v="1564.1799999999998"/>
    <n v="281.24"/>
    <n v="0"/>
    <n v="784.28"/>
    <n v="0"/>
    <n v="313.47000000000003"/>
    <n v="643.74000000000024"/>
    <n v="211.41000000000008"/>
    <n v="538.84999999999991"/>
    <n v="0"/>
    <n v="402.54999999999973"/>
    <n v="411.42999999999984"/>
    <n v="80.600000000000364"/>
    <n v="31.509999999999991"/>
    <n v="6.7899999999999636"/>
    <n v="856.66000000000008"/>
    <n v="337.77"/>
    <n v="1132.9499999999998"/>
    <n v="660.81999999999971"/>
    <n v="827.05000000000018"/>
    <x v="0"/>
    <x v="0"/>
  </r>
  <r>
    <x v="10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6"/>
    <n v="1701.17"/>
    <n v="7242.84"/>
    <x v="0"/>
    <m/>
    <n v="539.78"/>
    <n v="0"/>
    <n v="0"/>
    <n v="493.46"/>
    <n v="1025.6600000000001"/>
    <n v="0"/>
    <n v="555.86000000000013"/>
    <n v="0"/>
    <n v="817.21"/>
    <n v="0"/>
    <n v="1545.92"/>
    <n v="357.56"/>
    <n v="1866.29"/>
    <n v="0"/>
    <n v="273.55999999999949"/>
    <n v="850.15000000000009"/>
    <n v="618.5600000000004"/>
    <n v="0"/>
    <n v="0"/>
    <n v="0"/>
    <n v="0"/>
    <x v="0"/>
    <x v="0"/>
  </r>
  <r>
    <x v="10"/>
    <x v="7"/>
    <n v="2424.9699999999998"/>
    <n v="2849.52"/>
    <x v="0"/>
    <m/>
    <n v="615.85"/>
    <n v="381.35"/>
    <n v="19.029999999999973"/>
    <n v="0"/>
    <n v="0"/>
    <n v="0"/>
    <n v="333.72"/>
    <n v="0"/>
    <n v="309.99999999999989"/>
    <n v="369.72"/>
    <n v="620"/>
    <n v="0"/>
    <n v="0"/>
    <n v="914.99999999999989"/>
    <n v="0"/>
    <n v="35.920000000000073"/>
    <n v="0"/>
    <n v="409.99999999999977"/>
    <n v="637.94000000000005"/>
    <n v="312.98"/>
    <n v="0"/>
    <x v="0"/>
    <x v="0"/>
  </r>
  <r>
    <x v="10"/>
    <x v="8"/>
    <n v="5557.78"/>
    <n v="6883.73"/>
    <x v="0"/>
    <n v="1320.84"/>
    <n v="0"/>
    <n v="0"/>
    <n v="0"/>
    <n v="0"/>
    <n v="2594.7399999999998"/>
    <n v="0"/>
    <n v="-117"/>
    <n v="0"/>
    <n v="0"/>
    <n v="0"/>
    <n v="0"/>
    <n v="1600.0000000000002"/>
    <n v="2096.25"/>
    <n v="1084.8699999999999"/>
    <n v="0"/>
    <n v="1552.0699999999997"/>
    <n v="0"/>
    <n v="0"/>
    <n v="2309.7399999999998"/>
    <n v="0"/>
    <n v="0"/>
    <x v="0"/>
    <x v="0"/>
  </r>
  <r>
    <x v="10"/>
    <x v="9"/>
    <n v="578.47"/>
    <n v="127.8"/>
    <x v="0"/>
    <m/>
    <n v="0"/>
    <n v="0"/>
    <n v="0"/>
    <n v="0"/>
    <n v="0"/>
    <n v="0"/>
    <n v="0"/>
    <n v="414.72"/>
    <n v="0"/>
    <n v="0"/>
    <n v="0"/>
    <n v="0"/>
    <n v="127.8"/>
    <n v="0"/>
    <n v="0"/>
    <n v="163.75"/>
    <n v="0"/>
    <n v="0"/>
    <n v="0"/>
    <n v="0"/>
    <n v="0"/>
    <x v="0"/>
    <x v="0"/>
  </r>
  <r>
    <x v="10"/>
    <x v="10"/>
    <n v="1684.27"/>
    <n v="5696.75"/>
    <x v="0"/>
    <n v="141.75"/>
    <n v="490.39"/>
    <n v="141.22000000000003"/>
    <n v="0"/>
    <n v="0"/>
    <n v="781.18"/>
    <n v="0"/>
    <n v="0"/>
    <n v="64.559999999999945"/>
    <n v="0"/>
    <n v="436.18000000000006"/>
    <n v="553.23"/>
    <n v="367.44000000000005"/>
    <n v="619.04000000000019"/>
    <n v="0"/>
    <n v="0"/>
    <n v="0"/>
    <n v="1177.9299999999998"/>
    <n v="0"/>
    <n v="1541.8600000000001"/>
    <n v="533.11999999999989"/>
    <n v="1216.0199999999995"/>
    <x v="0"/>
    <x v="0"/>
  </r>
  <r>
    <x v="10"/>
    <x v="11"/>
    <n v="1035.6199999999999"/>
    <n v="1962.48"/>
    <x v="0"/>
    <n v="156.65"/>
    <n v="0"/>
    <n v="0"/>
    <n v="0"/>
    <n v="0"/>
    <n v="664.04"/>
    <n v="0"/>
    <n v="0"/>
    <n v="0"/>
    <n v="0"/>
    <n v="416"/>
    <n v="0"/>
    <n v="0"/>
    <n v="1298.44"/>
    <n v="0"/>
    <n v="0"/>
    <n v="462.96999999999991"/>
    <n v="0"/>
    <n v="0"/>
    <n v="0"/>
    <n v="0"/>
    <n v="0"/>
    <x v="0"/>
    <x v="0"/>
  </r>
  <r>
    <x v="10"/>
    <x v="12"/>
    <n v="320.95"/>
    <n v="3322.1400000000003"/>
    <x v="0"/>
    <m/>
    <n v="0"/>
    <n v="0"/>
    <n v="0"/>
    <n v="0"/>
    <n v="0"/>
    <n v="0"/>
    <n v="182.28"/>
    <n v="0"/>
    <n v="625.99"/>
    <n v="0"/>
    <n v="0"/>
    <n v="237.44"/>
    <n v="228.24"/>
    <n v="0"/>
    <n v="0"/>
    <n v="0"/>
    <n v="0"/>
    <n v="83.509999999999991"/>
    <n v="2285.63"/>
    <n v="0"/>
    <n v="226.92000000000007"/>
    <x v="0"/>
    <x v="0"/>
  </r>
  <r>
    <x v="10"/>
    <x v="13"/>
    <n v="72098.94"/>
    <n v="88597.19"/>
    <x v="0"/>
    <n v="8602.1"/>
    <n v="8656.14"/>
    <n v="2451.5499999999993"/>
    <n v="15663.650000000001"/>
    <n v="1120.58"/>
    <n v="4953.8600000000006"/>
    <n v="5190.2099999999991"/>
    <n v="3186.41"/>
    <n v="7077.6100000000006"/>
    <n v="13950.600000000002"/>
    <n v="8003.9400000000023"/>
    <n v="2874.489999999998"/>
    <n v="11314.779999999995"/>
    <n v="9156.6899999999951"/>
    <n v="817.95000000000437"/>
    <n v="8078.5599999999977"/>
    <n v="10532.29"/>
    <n v="1949.6800000000076"/>
    <n v="5627.82"/>
    <n v="8767"/>
    <n v="11360.11"/>
    <n v="14823.169999999998"/>
    <x v="0"/>
    <x v="0"/>
  </r>
  <r>
    <x v="10"/>
    <x v="14"/>
    <n v="11888.41"/>
    <n v="8028.67"/>
    <x v="0"/>
    <n v="1814.51"/>
    <n v="4330.0600000000004"/>
    <n v="0"/>
    <n v="0"/>
    <n v="0"/>
    <n v="1509.9399999999996"/>
    <n v="0"/>
    <n v="334.25"/>
    <n v="3330.04"/>
    <n v="0"/>
    <n v="3395.8"/>
    <n v="420"/>
    <n v="1681.9799999999996"/>
    <n v="166.53999999999996"/>
    <n v="856.56999999999971"/>
    <n v="0"/>
    <n v="146.80999999999949"/>
    <n v="318.03999999999996"/>
    <n v="662.70000000000073"/>
    <n v="949.84000000000015"/>
    <n v="0"/>
    <n v="41.430000000000291"/>
    <x v="0"/>
    <x v="0"/>
  </r>
  <r>
    <x v="10"/>
    <x v="15"/>
    <n v="9103.24"/>
    <n v="8538.01"/>
    <x v="0"/>
    <m/>
    <n v="1006.56"/>
    <n v="2184.1"/>
    <n v="1002.27"/>
    <n v="0"/>
    <n v="1148.8899999999999"/>
    <n v="0"/>
    <n v="-104.30999999999995"/>
    <n v="980.16000000000031"/>
    <n v="1944.3000000000002"/>
    <n v="1254.2199999999993"/>
    <n v="0"/>
    <n v="2060.0500000000002"/>
    <n v="2018.8900000000003"/>
    <n v="0"/>
    <n v="0"/>
    <n v="1241.1800000000003"/>
    <n v="1521.4099999999999"/>
    <n v="1383.5299999999997"/>
    <n v="0"/>
    <n v="0"/>
    <n v="1284.83"/>
    <x v="0"/>
    <x v="0"/>
  </r>
  <r>
    <x v="10"/>
    <x v="16"/>
    <n v="167"/>
    <n v="667.45"/>
    <x v="0"/>
    <m/>
    <n v="0"/>
    <n v="0"/>
    <n v="0"/>
    <n v="0"/>
    <n v="667.45"/>
    <n v="0"/>
    <n v="0"/>
    <n v="0"/>
    <n v="0"/>
    <n v="167"/>
    <n v="0"/>
    <n v="0"/>
    <n v="0"/>
    <n v="0"/>
    <n v="0"/>
    <n v="0"/>
    <n v="0"/>
    <n v="0"/>
    <n v="0"/>
    <n v="0"/>
    <n v="0"/>
    <x v="0"/>
    <x v="0"/>
  </r>
  <r>
    <x v="10"/>
    <x v="17"/>
    <n v="5106.75"/>
    <n v="7809.85"/>
    <x v="0"/>
    <n v="24.75"/>
    <n v="427.57"/>
    <n v="111.57"/>
    <n v="0"/>
    <n v="0"/>
    <n v="2536.06"/>
    <n v="0"/>
    <n v="1357.08"/>
    <n v="0"/>
    <n v="0"/>
    <n v="0"/>
    <n v="0"/>
    <n v="2977.5699999999997"/>
    <n v="0"/>
    <n v="0"/>
    <n v="0"/>
    <n v="1640.9600000000005"/>
    <n v="3109"/>
    <n v="302.35999999999967"/>
    <n v="330.60000000000036"/>
    <n v="49.539999999999964"/>
    <n v="0"/>
    <x v="0"/>
    <x v="0"/>
  </r>
  <r>
    <x v="10"/>
    <x v="18"/>
    <n v="1481.79"/>
    <n v="0"/>
    <x v="0"/>
    <m/>
    <n v="0"/>
    <n v="0"/>
    <n v="0"/>
    <n v="0"/>
    <n v="0"/>
    <n v="0"/>
    <n v="0"/>
    <n v="0"/>
    <n v="0"/>
    <n v="561.79"/>
    <n v="0"/>
    <n v="0"/>
    <n v="0"/>
    <n v="0"/>
    <n v="0"/>
    <n v="920"/>
    <n v="0"/>
    <n v="0"/>
    <n v="0"/>
    <n v="0"/>
    <n v="0"/>
    <x v="0"/>
    <x v="0"/>
  </r>
  <r>
    <x v="10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0"/>
    <x v="20"/>
    <n v="298.85000000000002"/>
    <n v="404.55"/>
    <x v="0"/>
    <m/>
    <n v="0"/>
    <n v="0"/>
    <n v="0"/>
    <n v="0"/>
    <n v="0"/>
    <n v="0"/>
    <n v="0"/>
    <n v="65.400000000000006"/>
    <n v="171.1"/>
    <n v="0"/>
    <n v="0"/>
    <n v="0"/>
    <n v="0"/>
    <n v="0"/>
    <n v="0"/>
    <n v="0"/>
    <n v="0"/>
    <n v="0"/>
    <n v="0"/>
    <n v="233.45000000000002"/>
    <n v="0"/>
    <x v="0"/>
    <x v="0"/>
  </r>
  <r>
    <x v="10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0"/>
    <n v="0"/>
    <n v="9578.7900000000009"/>
    <x v="0"/>
    <m/>
    <m/>
    <m/>
    <m/>
    <m/>
    <m/>
    <m/>
    <m/>
    <n v="0"/>
    <n v="0"/>
    <n v="0"/>
    <n v="4875"/>
    <n v="0"/>
    <n v="0"/>
    <n v="0"/>
    <n v="1157.42"/>
    <n v="0"/>
    <n v="693.79"/>
    <n v="0"/>
    <n v="2852.5800000000008"/>
    <n v="0"/>
    <n v="0"/>
    <x v="0"/>
    <x v="0"/>
  </r>
  <r>
    <x v="11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1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1"/>
    <n v="0"/>
    <n v="934.08"/>
    <x v="0"/>
    <m/>
    <n v="93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2"/>
    <n v="75260.070000000007"/>
    <n v="96042.170000000013"/>
    <x v="0"/>
    <m/>
    <n v="5675.23"/>
    <n v="20731.689999999999"/>
    <n v="4841.2800000000007"/>
    <n v="7406.4000000000015"/>
    <n v="10745.359999999999"/>
    <n v="-1206.0400000000045"/>
    <n v="29610.23"/>
    <n v="4301.6200000000026"/>
    <n v="8175.8700000000099"/>
    <n v="9307.75"/>
    <n v="8745.8899999999921"/>
    <n v="5796.3300000000017"/>
    <n v="7116.2700000000041"/>
    <n v="2347.1800000000003"/>
    <n v="1982.5099999999948"/>
    <n v="6675.6299999999974"/>
    <n v="4431.6399999999994"/>
    <n v="9072.93"/>
    <n v="3891.3099999999977"/>
    <n v="10826.580000000009"/>
    <n v="8155.2900000000081"/>
    <x v="0"/>
    <x v="0"/>
  </r>
  <r>
    <x v="1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4"/>
    <n v="6113.2099999999991"/>
    <n v="1282.6400000000001"/>
    <x v="0"/>
    <m/>
    <m/>
    <n v="429.33"/>
    <n v="0"/>
    <n v="0"/>
    <n v="0"/>
    <n v="0"/>
    <n v="0"/>
    <n v="459.41"/>
    <n v="0"/>
    <n v="2914.2"/>
    <n v="0"/>
    <n v="2310.27"/>
    <n v="0"/>
    <n v="0"/>
    <n v="624.36"/>
    <n v="0"/>
    <n v="0"/>
    <n v="0"/>
    <n v="658.28000000000009"/>
    <n v="0"/>
    <n v="0"/>
    <x v="0"/>
    <x v="0"/>
  </r>
  <r>
    <x v="1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7"/>
    <n v="3915.27"/>
    <n v="2110.7800000000002"/>
    <x v="0"/>
    <m/>
    <m/>
    <n v="576.9"/>
    <n v="344.84"/>
    <n v="0"/>
    <n v="0"/>
    <n v="0"/>
    <n v="0"/>
    <n v="0"/>
    <n v="0"/>
    <n v="1593.0099999999998"/>
    <n v="908.80000000000007"/>
    <n v="765.32000000000062"/>
    <n v="391.53"/>
    <n v="0"/>
    <n v="0"/>
    <n v="0"/>
    <n v="0"/>
    <n v="514.42999999999938"/>
    <n v="0"/>
    <n v="465.61000000000013"/>
    <n v="0"/>
    <x v="0"/>
    <x v="0"/>
  </r>
  <r>
    <x v="12"/>
    <x v="8"/>
    <n v="11760.55"/>
    <n v="2551.58"/>
    <x v="0"/>
    <m/>
    <m/>
    <n v="0"/>
    <n v="0"/>
    <n v="0"/>
    <n v="0"/>
    <n v="0"/>
    <n v="0"/>
    <n v="0"/>
    <n v="0"/>
    <n v="0"/>
    <n v="0"/>
    <n v="6143.35"/>
    <n v="0"/>
    <n v="0"/>
    <n v="0"/>
    <n v="0"/>
    <n v="0"/>
    <n v="3065.619999999999"/>
    <n v="0"/>
    <n v="2551.58"/>
    <n v="0"/>
    <x v="0"/>
    <x v="0"/>
  </r>
  <r>
    <x v="1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10"/>
    <n v="3946.27"/>
    <n v="8477.36"/>
    <x v="0"/>
    <m/>
    <m/>
    <n v="753.2"/>
    <n v="0"/>
    <n v="306.06999999999994"/>
    <n v="2299.29"/>
    <n v="0"/>
    <n v="1841.4499999999998"/>
    <n v="0"/>
    <n v="519.02000000000044"/>
    <n v="0"/>
    <n v="198.64999999999964"/>
    <n v="0"/>
    <n v="1044"/>
    <n v="0"/>
    <n v="0"/>
    <n v="0"/>
    <n v="1145.0500000000002"/>
    <n v="1457.1"/>
    <n v="0"/>
    <n v="1429.9"/>
    <n v="2088.04"/>
    <x v="0"/>
    <x v="0"/>
  </r>
  <r>
    <x v="12"/>
    <x v="11"/>
    <n v="1896.06"/>
    <n v="0"/>
    <x v="0"/>
    <m/>
    <m/>
    <n v="0"/>
    <n v="0"/>
    <n v="0"/>
    <n v="0"/>
    <n v="0"/>
    <n v="0"/>
    <n v="0"/>
    <n v="0"/>
    <n v="0"/>
    <n v="0"/>
    <n v="1472.42"/>
    <n v="0"/>
    <n v="423.63999999999987"/>
    <n v="0"/>
    <n v="0"/>
    <n v="0"/>
    <n v="0"/>
    <n v="0"/>
    <n v="0"/>
    <n v="0"/>
    <x v="0"/>
    <x v="0"/>
  </r>
  <r>
    <x v="12"/>
    <x v="12"/>
    <n v="5305.87"/>
    <n v="5004.71"/>
    <x v="0"/>
    <m/>
    <m/>
    <n v="0"/>
    <n v="3742.92"/>
    <n v="4044.08"/>
    <n v="0"/>
    <n v="0"/>
    <n v="0"/>
    <n v="0"/>
    <n v="0"/>
    <n v="0"/>
    <n v="0"/>
    <n v="0"/>
    <n v="0"/>
    <n v="0"/>
    <n v="0"/>
    <n v="0"/>
    <n v="0"/>
    <n v="0"/>
    <n v="0"/>
    <n v="1261.79"/>
    <n v="650.30999999999949"/>
    <x v="0"/>
    <x v="0"/>
  </r>
  <r>
    <x v="12"/>
    <x v="13"/>
    <n v="598.4"/>
    <n v="0"/>
    <x v="0"/>
    <m/>
    <m/>
    <n v="0"/>
    <n v="0"/>
    <n v="0"/>
    <n v="0"/>
    <n v="0"/>
    <n v="0"/>
    <n v="0"/>
    <n v="0"/>
    <n v="0"/>
    <n v="0"/>
    <n v="598.4"/>
    <n v="0"/>
    <n v="0"/>
    <n v="0"/>
    <n v="0"/>
    <n v="0"/>
    <n v="0"/>
    <n v="0"/>
    <n v="0"/>
    <n v="0"/>
    <x v="0"/>
    <x v="0"/>
  </r>
  <r>
    <x v="12"/>
    <x v="14"/>
    <n v="24471.58"/>
    <n v="26221.500000000004"/>
    <x v="0"/>
    <m/>
    <n v="1413.19"/>
    <n v="869.74"/>
    <n v="3347.85"/>
    <n v="327"/>
    <n v="4831.8100000000004"/>
    <n v="590.53"/>
    <n v="0"/>
    <n v="438"/>
    <n v="7091.5200000000023"/>
    <n v="2151.5800000000004"/>
    <n v="447.84999999999854"/>
    <n v="8303.9500000000007"/>
    <n v="4425.5399999999972"/>
    <n v="3618.5599999999995"/>
    <n v="0"/>
    <n v="4067.5"/>
    <n v="3008.5700000000033"/>
    <n v="2449.5499999999993"/>
    <n v="0"/>
    <n v="1655.1700000000019"/>
    <n v="2907.989999999998"/>
    <x v="0"/>
    <x v="0"/>
  </r>
  <r>
    <x v="1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16"/>
    <n v="7960.9319999999998"/>
    <n v="7082.8719999999994"/>
    <x v="0"/>
    <m/>
    <m/>
    <n v="1990.96"/>
    <n v="277.58"/>
    <n v="384.36999999999989"/>
    <n v="1534.8000000000002"/>
    <n v="298.19000000000005"/>
    <n v="1975.2399999999998"/>
    <n v="0"/>
    <n v="0"/>
    <n v="0"/>
    <n v="0"/>
    <n v="0"/>
    <n v="1778.2799999999997"/>
    <n v="0"/>
    <n v="0"/>
    <n v="0"/>
    <n v="0"/>
    <n v="3770.44"/>
    <n v="0"/>
    <n v="1516.9719999999998"/>
    <n v="888.3100000000004"/>
    <x v="0"/>
    <x v="0"/>
  </r>
  <r>
    <x v="12"/>
    <x v="17"/>
    <n v="50166.720000000001"/>
    <n v="34868.350000000006"/>
    <x v="0"/>
    <m/>
    <n v="1602.3"/>
    <n v="2996.32"/>
    <n v="0"/>
    <n v="6682.2800000000007"/>
    <n v="0"/>
    <n v="0"/>
    <n v="0"/>
    <n v="0"/>
    <n v="0"/>
    <n v="28503.950000000004"/>
    <n v="2894.29"/>
    <n v="4274.7900000000009"/>
    <n v="8701.42"/>
    <n v="1835.5800000000017"/>
    <n v="2908.5499999999993"/>
    <n v="3548.739999999998"/>
    <n v="12719.660000000002"/>
    <n v="465.14999999999418"/>
    <n v="4182.2200000000012"/>
    <n v="1859.9100000000035"/>
    <n v="11711.879999999997"/>
    <x v="0"/>
    <x v="0"/>
  </r>
  <r>
    <x v="1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3"/>
    <x v="0"/>
    <n v="1604.12"/>
    <n v="266.57"/>
    <x v="0"/>
    <m/>
    <m/>
    <n v="1025.53"/>
    <n v="0"/>
    <n v="0"/>
    <n v="0"/>
    <n v="0"/>
    <n v="0"/>
    <n v="0"/>
    <n v="266.57"/>
    <n v="0"/>
    <n v="0"/>
    <n v="0"/>
    <n v="0"/>
    <n v="0"/>
    <n v="0"/>
    <n v="578.58999999999992"/>
    <n v="0"/>
    <n v="0"/>
    <n v="0"/>
    <n v="0"/>
    <n v="479.50000000000006"/>
    <x v="0"/>
    <x v="0"/>
  </r>
  <r>
    <x v="1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3"/>
    <x v="2"/>
    <n v="191210.05"/>
    <n v="297176.46999999997"/>
    <x v="0"/>
    <n v="20925.72"/>
    <n v="13175.92"/>
    <n v="13112.690000000002"/>
    <n v="28380.33"/>
    <n v="3347.75"/>
    <n v="29834.369999999995"/>
    <n v="199"/>
    <n v="19748.240000000005"/>
    <n v="22793.809999999998"/>
    <n v="33781.08"/>
    <n v="19359.690000000002"/>
    <n v="36362.510000000009"/>
    <n v="17113.01999999999"/>
    <n v="20488.559999999998"/>
    <n v="8388.4400000000023"/>
    <n v="3451.4400000000023"/>
    <n v="24209.950000000012"/>
    <n v="37151.69"/>
    <n v="29100.559999999998"/>
    <n v="42142.909999999974"/>
    <n v="32659.419999999984"/>
    <n v="29992.130000000005"/>
    <x v="0"/>
    <x v="0"/>
  </r>
  <r>
    <x v="13"/>
    <x v="3"/>
    <n v="31147.599999999999"/>
    <n v="50468.34"/>
    <x v="0"/>
    <n v="5688.28"/>
    <n v="6420.99"/>
    <n v="0"/>
    <n v="5740.66"/>
    <n v="5671.79"/>
    <n v="1770.9500000000007"/>
    <n v="0"/>
    <n v="4817.8500000000004"/>
    <n v="1454.3000000000011"/>
    <n v="1546.2299999999996"/>
    <n v="0"/>
    <n v="1779.6399999999994"/>
    <n v="3296.0699999999997"/>
    <n v="8607.77"/>
    <n v="0"/>
    <n v="7014.9399999999987"/>
    <n v="5780.0300000000007"/>
    <n v="0"/>
    <n v="4039.1499999999978"/>
    <n v="7551.3300000000017"/>
    <n v="5217.9799999999996"/>
    <n v="2468.8399999999965"/>
    <x v="0"/>
    <x v="0"/>
  </r>
  <r>
    <x v="13"/>
    <x v="4"/>
    <n v="95752.51"/>
    <n v="167748.04999999999"/>
    <x v="0"/>
    <n v="13799.53"/>
    <n v="21323.33"/>
    <n v="9014.1099999999988"/>
    <n v="16756.699999999997"/>
    <n v="-180.77999999999884"/>
    <n v="14796.940000000002"/>
    <n v="4398.7900000000009"/>
    <n v="18303.399999999994"/>
    <n v="12922.909999999996"/>
    <n v="19680.37000000001"/>
    <n v="6616.1900000000023"/>
    <n v="9082.9899999999907"/>
    <n v="5346.6600000000035"/>
    <n v="8141.2300000000105"/>
    <n v="7995.07"/>
    <n v="4856.8699999999953"/>
    <n v="12634.260000000002"/>
    <n v="10806.539999999994"/>
    <n v="4289.8600000000006"/>
    <n v="25083.770000000019"/>
    <n v="18915.909999999989"/>
    <n v="20947.869999999995"/>
    <x v="0"/>
    <x v="0"/>
  </r>
  <r>
    <x v="1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3"/>
    <x v="7"/>
    <n v="95.22"/>
    <n v="3666.31"/>
    <x v="0"/>
    <m/>
    <n v="954.14"/>
    <n v="0"/>
    <n v="647.94999999999993"/>
    <n v="0"/>
    <n v="0"/>
    <n v="0"/>
    <n v="0"/>
    <n v="0"/>
    <n v="455.76"/>
    <n v="95.22"/>
    <n v="178.73000000000002"/>
    <n v="0"/>
    <n v="459.09999999999991"/>
    <n v="0"/>
    <n v="0"/>
    <n v="0"/>
    <n v="491.53999999999996"/>
    <n v="0"/>
    <n v="479.09000000000015"/>
    <n v="0"/>
    <n v="0"/>
    <x v="0"/>
    <x v="0"/>
  </r>
  <r>
    <x v="13"/>
    <x v="8"/>
    <n v="7730.8"/>
    <n v="4736.3600000000006"/>
    <x v="0"/>
    <m/>
    <m/>
    <n v="0"/>
    <n v="256.51"/>
    <n v="0"/>
    <n v="483.24"/>
    <n v="0"/>
    <n v="0"/>
    <n v="0"/>
    <n v="0"/>
    <n v="2257.87"/>
    <n v="535"/>
    <n v="1300.3200000000002"/>
    <n v="0"/>
    <n v="1904.7999999999997"/>
    <n v="0"/>
    <n v="27.460000000000036"/>
    <n v="702.61999999999989"/>
    <n v="1033.92"/>
    <n v="1552.56"/>
    <n v="1206.4300000000003"/>
    <n v="998.16000000000031"/>
    <x v="0"/>
    <x v="0"/>
  </r>
  <r>
    <x v="13"/>
    <x v="9"/>
    <n v="3815.53"/>
    <n v="4663.7299999999996"/>
    <x v="0"/>
    <m/>
    <n v="993.64"/>
    <n v="733.59"/>
    <n v="0"/>
    <n v="358.33000000000004"/>
    <n v="778.95999999999992"/>
    <n v="0"/>
    <n v="1150.9700000000003"/>
    <n v="0"/>
    <n v="0"/>
    <n v="0"/>
    <n v="20.289999999999964"/>
    <n v="880.99"/>
    <n v="0"/>
    <n v="0"/>
    <n v="0"/>
    <n v="375.81999999999994"/>
    <n v="0"/>
    <n v="895.21"/>
    <n v="1148.2799999999997"/>
    <n v="571.59000000000015"/>
    <n v="0"/>
    <x v="0"/>
    <x v="0"/>
  </r>
  <r>
    <x v="13"/>
    <x v="10"/>
    <n v="34064.19"/>
    <n v="54589.680000000008"/>
    <x v="0"/>
    <n v="4530.01"/>
    <n v="2396.5700000000002"/>
    <n v="3558.45"/>
    <n v="3094.8399999999997"/>
    <n v="3095.71"/>
    <n v="6978.6100000000006"/>
    <n v="0"/>
    <n v="8386.869999999999"/>
    <n v="3171.09"/>
    <n v="2189.4500000000007"/>
    <n v="519.79999999999927"/>
    <n v="4580.6899999999987"/>
    <n v="2510.8999999999996"/>
    <n v="4332.9799999999996"/>
    <n v="1615.4300000000003"/>
    <n v="3464.2299999999996"/>
    <n v="1524.0299999999988"/>
    <n v="6621.3899999999994"/>
    <n v="7823.2800000000025"/>
    <n v="6828.5600000000049"/>
    <n v="5715.4900000000016"/>
    <n v="9537.1599999999962"/>
    <x v="0"/>
    <x v="0"/>
  </r>
  <r>
    <x v="13"/>
    <x v="11"/>
    <n v="15060.32"/>
    <n v="30291.83"/>
    <x v="0"/>
    <n v="1481.2"/>
    <n v="4362.3999999999996"/>
    <n v="1015.8100000000002"/>
    <n v="3418.34"/>
    <n v="1658.5199999999995"/>
    <n v="1963.8199999999997"/>
    <n v="680.90000000000055"/>
    <n v="38.090000000000146"/>
    <n v="514.31999999999971"/>
    <n v="2823.5500000000011"/>
    <n v="751.6899999999996"/>
    <n v="2503.7599999999984"/>
    <n v="2472.1899999999996"/>
    <n v="2970.4200000000019"/>
    <n v="179.86000000000058"/>
    <n v="2418.6699999999983"/>
    <n v="2070.3500000000004"/>
    <n v="3498.1900000000023"/>
    <n v="2937.8999999999996"/>
    <n v="4997.0099999999984"/>
    <n v="1297.58"/>
    <n v="2053.2099999999991"/>
    <x v="0"/>
    <x v="0"/>
  </r>
  <r>
    <x v="13"/>
    <x v="12"/>
    <n v="41350.19"/>
    <n v="53375.320000000007"/>
    <x v="0"/>
    <n v="806.08"/>
    <n v="3763.44"/>
    <n v="5443.01"/>
    <n v="5191.66"/>
    <n v="1961.8899999999994"/>
    <n v="6392.35"/>
    <n v="2926.5200000000004"/>
    <n v="5964.7000000000007"/>
    <n v="3369.8600000000006"/>
    <n v="5141.9499999999971"/>
    <n v="5322.1699999999983"/>
    <n v="5395.6100000000006"/>
    <n v="3240.5600000000013"/>
    <n v="1229.5400000000009"/>
    <n v="4576.869999999999"/>
    <n v="2242.9599999999991"/>
    <n v="2722.8300000000017"/>
    <n v="6448.75"/>
    <n v="4727.9799999999959"/>
    <n v="5351.9400000000023"/>
    <n v="6252.4200000000055"/>
    <n v="17311.5"/>
    <x v="0"/>
    <x v="0"/>
  </r>
  <r>
    <x v="13"/>
    <x v="13"/>
    <n v="20579.88"/>
    <n v="44042.080000000002"/>
    <x v="0"/>
    <n v="3025.15"/>
    <n v="2101.1999999999998"/>
    <n v="1315.6200000000003"/>
    <n v="3107"/>
    <n v="1299.9399999999996"/>
    <n v="3814.04"/>
    <n v="0"/>
    <n v="3499.7800000000007"/>
    <n v="548.59000000000015"/>
    <n v="4592.7599999999984"/>
    <n v="2365.71"/>
    <n v="4182.4900000000016"/>
    <n v="3289.4699999999993"/>
    <n v="6695.7000000000007"/>
    <n v="283.14999999999964"/>
    <n v="4240.6399999999994"/>
    <n v="2819.4000000000015"/>
    <n v="3326.8399999999965"/>
    <n v="2224.2199999999993"/>
    <n v="5073"/>
    <n v="3408.630000000001"/>
    <n v="3940.6600000000035"/>
    <x v="0"/>
    <x v="0"/>
  </r>
  <r>
    <x v="13"/>
    <x v="14"/>
    <n v="134106.16"/>
    <n v="170465"/>
    <x v="0"/>
    <n v="19966.310000000001"/>
    <n v="11279.35"/>
    <n v="9971.4199999999983"/>
    <n v="16173.050000000001"/>
    <n v="10467.950000000001"/>
    <n v="21902.939999999995"/>
    <n v="2103.489999999998"/>
    <n v="10468.740000000005"/>
    <n v="5063.1900000000023"/>
    <n v="9109.7299999999959"/>
    <n v="16014.940000000002"/>
    <n v="26503.229999999996"/>
    <n v="17409.28"/>
    <n v="25556.560000000012"/>
    <n v="4686.7599999999948"/>
    <n v="5482.8099999999977"/>
    <n v="21668.75"/>
    <n v="9450.1999999999825"/>
    <n v="14088.240000000005"/>
    <n v="21872.560000000027"/>
    <n v="12665.830000000002"/>
    <n v="15762.25"/>
    <x v="0"/>
    <x v="0"/>
  </r>
  <r>
    <x v="13"/>
    <x v="15"/>
    <n v="32871.69"/>
    <n v="63252.930000000008"/>
    <x v="0"/>
    <n v="3724.46"/>
    <n v="3278.58"/>
    <n v="1691.6800000000003"/>
    <n v="4229.04"/>
    <n v="1854.3399999999992"/>
    <n v="4315.3100000000004"/>
    <n v="0"/>
    <n v="4515.58"/>
    <n v="2548.1400000000012"/>
    <n v="5301.9499999999989"/>
    <n v="3255.9299999999985"/>
    <n v="5465.0800000000017"/>
    <n v="4608.4799999999996"/>
    <n v="10407.059999999998"/>
    <n v="0"/>
    <n v="5309.7700000000041"/>
    <n v="3217.9000000000015"/>
    <n v="4620.489999999998"/>
    <n v="3473.869999999999"/>
    <n v="7313.18"/>
    <n v="8496.8900000000031"/>
    <n v="14314.370000000003"/>
    <x v="0"/>
    <x v="0"/>
  </r>
  <r>
    <x v="13"/>
    <x v="16"/>
    <n v="22631.759999999998"/>
    <n v="39193.130000000005"/>
    <x v="0"/>
    <n v="4166.95"/>
    <n v="3522.45"/>
    <n v="3522.9800000000005"/>
    <n v="1652.0200000000004"/>
    <n v="602.02999999999884"/>
    <n v="4986.2399999999989"/>
    <n v="0"/>
    <n v="3612.0500000000011"/>
    <n v="2850.7800000000007"/>
    <n v="2412.4899999999998"/>
    <n v="1009.130000000001"/>
    <n v="7648.9000000000015"/>
    <n v="1418.8399999999983"/>
    <n v="4835.4699999999975"/>
    <n v="0"/>
    <n v="0"/>
    <n v="2631.0800000000017"/>
    <n v="4683.8900000000031"/>
    <n v="3093.1299999999974"/>
    <n v="2502.7799999999988"/>
    <n v="3336.84"/>
    <n v="8167.82"/>
    <x v="0"/>
    <x v="0"/>
  </r>
  <r>
    <x v="13"/>
    <x v="17"/>
    <n v="5265.53"/>
    <n v="8541.15"/>
    <x v="0"/>
    <n v="861.62"/>
    <m/>
    <n v="121.35000000000002"/>
    <n v="2057.58"/>
    <n v="0"/>
    <n v="0"/>
    <n v="0"/>
    <n v="0"/>
    <n v="0"/>
    <n v="3160.66"/>
    <n v="0"/>
    <n v="2359.34"/>
    <n v="0"/>
    <n v="40.850000000000364"/>
    <n v="2072.62"/>
    <n v="0"/>
    <n v="1393.9399999999996"/>
    <n v="0"/>
    <n v="454.02000000000044"/>
    <n v="560.73999999999978"/>
    <n v="361.97999999999956"/>
    <n v="544.63999999999942"/>
    <x v="0"/>
    <x v="0"/>
  </r>
  <r>
    <x v="13"/>
    <x v="18"/>
    <n v="4122.12"/>
    <n v="6414.37"/>
    <x v="0"/>
    <n v="370.3"/>
    <m/>
    <n v="0"/>
    <n v="2209.2399999999998"/>
    <n v="1335.3500000000001"/>
    <n v="0"/>
    <n v="0"/>
    <n v="0"/>
    <n v="0"/>
    <n v="426.88000000000011"/>
    <n v="324.84999999999991"/>
    <n v="0"/>
    <n v="0"/>
    <n v="2546.7399999999998"/>
    <n v="1271.81"/>
    <n v="0"/>
    <n v="191.82000000000016"/>
    <n v="0"/>
    <n v="0"/>
    <n v="603.52000000000044"/>
    <n v="627.98999999999978"/>
    <n v="1542.54"/>
    <x v="0"/>
    <x v="0"/>
  </r>
  <r>
    <x v="13"/>
    <x v="19"/>
    <n v="72260.81"/>
    <n v="126768.02"/>
    <x v="0"/>
    <n v="10160.85"/>
    <n v="8690.67"/>
    <n v="4751.82"/>
    <n v="18172.309999999998"/>
    <n v="958.96999999999935"/>
    <n v="8611.6800000000039"/>
    <n v="0"/>
    <n v="8460.9499999999971"/>
    <n v="2620.5299999999988"/>
    <n v="2548.9199999999983"/>
    <n v="2193.2200000000012"/>
    <n v="10639.630000000005"/>
    <n v="3629.41"/>
    <n v="15935.709999999992"/>
    <n v="1383.260000000002"/>
    <n v="18035.240000000005"/>
    <n v="22595.139999999996"/>
    <n v="9032.9400000000023"/>
    <n v="6161.5500000000029"/>
    <n v="8833.9100000000035"/>
    <n v="17806.059999999998"/>
    <n v="9172.64"/>
    <x v="0"/>
    <x v="0"/>
  </r>
  <r>
    <x v="13"/>
    <x v="20"/>
    <n v="124057.96"/>
    <n v="236530.45"/>
    <x v="0"/>
    <n v="17592.759999999998"/>
    <n v="21936.6"/>
    <n v="10106.960000000003"/>
    <n v="25643.360000000001"/>
    <n v="9871.68"/>
    <n v="11472.529999999999"/>
    <n v="0"/>
    <n v="26083.000000000007"/>
    <n v="15201.919999999998"/>
    <n v="16698.72"/>
    <n v="10452.89"/>
    <n v="25748.149999999994"/>
    <n v="14476.04"/>
    <n v="32124.990000000005"/>
    <n v="5842.6600000000035"/>
    <n v="4675.2999999999884"/>
    <n v="3023.9400000000023"/>
    <n v="17184.140000000014"/>
    <n v="13629.549999999988"/>
    <n v="31104.100000000006"/>
    <n v="23859.560000000012"/>
    <n v="14880.50999999998"/>
    <x v="0"/>
    <x v="0"/>
  </r>
  <r>
    <x v="13"/>
    <x v="21"/>
    <n v="23229.97"/>
    <n v="31790.649999999998"/>
    <x v="0"/>
    <n v="7924.35"/>
    <n v="2458.84"/>
    <n v="1590.2299999999996"/>
    <n v="2051.8599999999997"/>
    <n v="926.56999999999971"/>
    <n v="2603.9400000000005"/>
    <n v="0"/>
    <n v="5894.45"/>
    <n v="682.48999999999978"/>
    <n v="1427.3899999999994"/>
    <n v="188.14000000000124"/>
    <n v="605.04000000000087"/>
    <n v="2227.1499999999996"/>
    <n v="2478.1100000000006"/>
    <n v="2149.7700000000004"/>
    <n v="793.31999999999971"/>
    <n v="3805.880000000001"/>
    <n v="6940.5799999999981"/>
    <n v="3046.91"/>
    <n v="5848.6399999999994"/>
    <n v="688.47999999999956"/>
    <n v="5153.4000000000015"/>
    <x v="0"/>
    <x v="0"/>
  </r>
  <r>
    <x v="1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4"/>
    <x v="21"/>
    <n v="6666.64"/>
    <n v="12241.69"/>
    <x v="0"/>
    <m/>
    <m/>
    <n v="0"/>
    <n v="0"/>
    <n v="0"/>
    <n v="0"/>
    <n v="0"/>
    <n v="0"/>
    <n v="0"/>
    <n v="0"/>
    <n v="6666.64"/>
    <n v="12241.69"/>
    <n v="0"/>
    <n v="0"/>
    <n v="0"/>
    <n v="0"/>
    <n v="0"/>
    <n v="0"/>
    <n v="0"/>
    <n v="0"/>
    <n v="0"/>
    <n v="0"/>
    <x v="0"/>
    <x v="0"/>
  </r>
  <r>
    <x v="1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1"/>
    <n v="1033"/>
    <n v="1517"/>
    <x v="0"/>
    <m/>
    <m/>
    <n v="0"/>
    <n v="1517"/>
    <n v="0"/>
    <n v="0"/>
    <n v="0"/>
    <n v="0"/>
    <n v="0"/>
    <n v="0"/>
    <n v="710"/>
    <n v="0"/>
    <n v="0"/>
    <n v="0"/>
    <n v="0"/>
    <n v="0"/>
    <n v="323"/>
    <n v="0"/>
    <n v="0"/>
    <n v="0"/>
    <n v="0"/>
    <n v="0"/>
    <x v="0"/>
    <x v="0"/>
  </r>
  <r>
    <x v="1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6"/>
    <n v="1234"/>
    <n v="529"/>
    <x v="0"/>
    <n v="347"/>
    <m/>
    <n v="0"/>
    <n v="0"/>
    <n v="0"/>
    <n v="0"/>
    <n v="0"/>
    <n v="0"/>
    <n v="192"/>
    <n v="0"/>
    <n v="0"/>
    <n v="0"/>
    <n v="0"/>
    <n v="0"/>
    <n v="0"/>
    <n v="0"/>
    <n v="0"/>
    <n v="0"/>
    <n v="166"/>
    <n v="0"/>
    <n v="529"/>
    <n v="0"/>
    <x v="0"/>
    <x v="0"/>
  </r>
  <r>
    <x v="1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8"/>
    <n v="3558"/>
    <n v="0"/>
    <x v="0"/>
    <m/>
    <m/>
    <n v="1310"/>
    <n v="0"/>
    <n v="0"/>
    <n v="0"/>
    <n v="0"/>
    <n v="0"/>
    <n v="0"/>
    <n v="0"/>
    <n v="0"/>
    <n v="0"/>
    <n v="0"/>
    <n v="0"/>
    <n v="2248"/>
    <n v="0"/>
    <n v="0"/>
    <n v="0"/>
    <n v="0"/>
    <n v="0"/>
    <n v="0"/>
    <n v="0"/>
    <x v="0"/>
    <x v="0"/>
  </r>
  <r>
    <x v="15"/>
    <x v="9"/>
    <n v="9084"/>
    <n v="5233"/>
    <x v="0"/>
    <n v="810"/>
    <m/>
    <n v="0"/>
    <n v="0"/>
    <n v="690"/>
    <n v="0"/>
    <n v="0"/>
    <n v="0"/>
    <n v="0"/>
    <n v="2662"/>
    <n v="1437"/>
    <n v="0"/>
    <n v="1800"/>
    <n v="0"/>
    <n v="0"/>
    <n v="921"/>
    <n v="2697"/>
    <n v="0"/>
    <n v="0"/>
    <n v="0"/>
    <n v="1650"/>
    <n v="0"/>
    <x v="0"/>
    <x v="0"/>
  </r>
  <r>
    <x v="15"/>
    <x v="10"/>
    <n v="695"/>
    <n v="0"/>
    <x v="0"/>
    <m/>
    <m/>
    <n v="6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11"/>
    <n v="22995"/>
    <n v="28227"/>
    <x v="0"/>
    <m/>
    <m/>
    <n v="7271"/>
    <n v="9562"/>
    <n v="0"/>
    <n v="940"/>
    <n v="0"/>
    <n v="4177"/>
    <n v="0"/>
    <n v="1078"/>
    <n v="1124"/>
    <n v="0"/>
    <n v="2144"/>
    <n v="114"/>
    <n v="0"/>
    <n v="3590"/>
    <n v="3250"/>
    <n v="-13"/>
    <n v="1115"/>
    <n v="688"/>
    <n v="8091"/>
    <n v="4526"/>
    <x v="0"/>
    <x v="0"/>
  </r>
  <r>
    <x v="15"/>
    <x v="12"/>
    <n v="14002"/>
    <n v="22845"/>
    <x v="0"/>
    <m/>
    <m/>
    <n v="1256"/>
    <n v="530"/>
    <n v="677"/>
    <n v="5699"/>
    <n v="0"/>
    <n v="4186"/>
    <n v="110"/>
    <n v="1489"/>
    <n v="5044"/>
    <n v="93"/>
    <n v="562"/>
    <n v="0"/>
    <n v="120"/>
    <n v="0"/>
    <n v="1848"/>
    <n v="4472"/>
    <n v="0"/>
    <n v="1991"/>
    <n v="4385"/>
    <n v="2611"/>
    <x v="0"/>
    <x v="0"/>
  </r>
  <r>
    <x v="15"/>
    <x v="13"/>
    <n v="43390"/>
    <n v="37196"/>
    <x v="0"/>
    <n v="4031"/>
    <n v="858"/>
    <n v="3767"/>
    <n v="1252"/>
    <n v="1274"/>
    <n v="2619"/>
    <n v="3307"/>
    <n v="1670"/>
    <n v="1491"/>
    <n v="4983"/>
    <n v="5396"/>
    <n v="2645"/>
    <n v="6439"/>
    <n v="7714"/>
    <n v="3359"/>
    <n v="418"/>
    <n v="3340"/>
    <n v="6533"/>
    <n v="4688"/>
    <n v="2206"/>
    <n v="6298"/>
    <n v="9784"/>
    <x v="0"/>
    <x v="0"/>
  </r>
  <r>
    <x v="15"/>
    <x v="14"/>
    <n v="16706"/>
    <n v="3544"/>
    <x v="0"/>
    <n v="5806"/>
    <n v="1269"/>
    <n v="354"/>
    <n v="0"/>
    <n v="371"/>
    <n v="0"/>
    <n v="0"/>
    <n v="0"/>
    <n v="0"/>
    <n v="0"/>
    <n v="1620"/>
    <n v="0"/>
    <n v="0"/>
    <n v="0"/>
    <n v="3438"/>
    <n v="0"/>
    <n v="517"/>
    <n v="0"/>
    <n v="2325"/>
    <n v="0"/>
    <n v="2275"/>
    <n v="0"/>
    <x v="0"/>
    <x v="0"/>
  </r>
  <r>
    <x v="15"/>
    <x v="15"/>
    <n v="0"/>
    <n v="645"/>
    <x v="0"/>
    <m/>
    <m/>
    <n v="0"/>
    <n v="118"/>
    <n v="0"/>
    <n v="0"/>
    <n v="0"/>
    <n v="0"/>
    <n v="0"/>
    <n v="0"/>
    <n v="0"/>
    <n v="527"/>
    <n v="0"/>
    <n v="0"/>
    <n v="0"/>
    <n v="0"/>
    <n v="0"/>
    <n v="0"/>
    <n v="0"/>
    <n v="0"/>
    <n v="0"/>
    <n v="732"/>
    <x v="0"/>
    <x v="0"/>
  </r>
  <r>
    <x v="15"/>
    <x v="16"/>
    <n v="131363"/>
    <n v="210804"/>
    <x v="0"/>
    <n v="1643"/>
    <m/>
    <n v="3792"/>
    <n v="82420"/>
    <n v="2288"/>
    <n v="741"/>
    <n v="0"/>
    <n v="6787"/>
    <n v="4788"/>
    <n v="24667"/>
    <n v="20453"/>
    <n v="7567"/>
    <n v="15919"/>
    <n v="36467"/>
    <n v="4856"/>
    <n v="1614"/>
    <n v="34427"/>
    <n v="15973"/>
    <n v="14471"/>
    <n v="5842"/>
    <n v="28726"/>
    <n v="40151"/>
    <x v="0"/>
    <x v="0"/>
  </r>
  <r>
    <x v="15"/>
    <x v="17"/>
    <n v="24800"/>
    <n v="33659"/>
    <x v="0"/>
    <m/>
    <n v="6314"/>
    <n v="0"/>
    <n v="0"/>
    <n v="0"/>
    <n v="0"/>
    <n v="0"/>
    <n v="0"/>
    <n v="0"/>
    <n v="0"/>
    <n v="0"/>
    <n v="0"/>
    <n v="0"/>
    <n v="0"/>
    <n v="0"/>
    <n v="0"/>
    <n v="3142"/>
    <n v="21403"/>
    <n v="18766"/>
    <n v="3050"/>
    <n v="2892"/>
    <n v="502"/>
    <x v="0"/>
    <x v="0"/>
  </r>
  <r>
    <x v="15"/>
    <x v="18"/>
    <n v="80192"/>
    <n v="82812"/>
    <x v="0"/>
    <n v="10370"/>
    <n v="6965"/>
    <n v="4763"/>
    <n v="13352"/>
    <n v="4106"/>
    <n v="9254"/>
    <n v="0"/>
    <n v="157"/>
    <n v="30556"/>
    <n v="11931"/>
    <n v="1840"/>
    <n v="19790"/>
    <n v="17271"/>
    <n v="4436"/>
    <n v="1244"/>
    <n v="11677"/>
    <n v="6514"/>
    <n v="4163"/>
    <n v="2540"/>
    <n v="99"/>
    <n v="988"/>
    <n v="862"/>
    <x v="0"/>
    <x v="0"/>
  </r>
  <r>
    <x v="1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5"/>
    <x v="20"/>
    <n v="0"/>
    <n v="-660"/>
    <x v="0"/>
    <m/>
    <m/>
    <n v="0"/>
    <n v="0"/>
    <n v="0"/>
    <n v="0"/>
    <n v="0"/>
    <n v="0"/>
    <n v="0"/>
    <n v="-660"/>
    <n v="0"/>
    <n v="0"/>
    <n v="0"/>
    <n v="0"/>
    <n v="0"/>
    <n v="0"/>
    <n v="0"/>
    <n v="0"/>
    <n v="0"/>
    <n v="0"/>
    <n v="0"/>
    <n v="0"/>
    <x v="0"/>
    <x v="0"/>
  </r>
  <r>
    <x v="15"/>
    <x v="21"/>
    <n v="105"/>
    <n v="0"/>
    <x v="0"/>
    <m/>
    <m/>
    <n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4"/>
    <n v="1202"/>
    <n v="1275"/>
    <x v="0"/>
    <m/>
    <m/>
    <m/>
    <m/>
    <m/>
    <m/>
    <m/>
    <m/>
    <n v="717"/>
    <n v="243"/>
    <n v="0"/>
    <n v="0"/>
    <n v="0"/>
    <n v="0"/>
    <n v="0"/>
    <n v="0"/>
    <n v="0"/>
    <n v="0"/>
    <n v="485"/>
    <n v="1032"/>
    <n v="0"/>
    <n v="13670"/>
    <x v="0"/>
    <x v="0"/>
  </r>
  <r>
    <x v="16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3"/>
    <n v="11676"/>
    <n v="64230"/>
    <x v="0"/>
    <m/>
    <m/>
    <m/>
    <m/>
    <m/>
    <m/>
    <m/>
    <m/>
    <n v="3565"/>
    <n v="20640"/>
    <n v="0"/>
    <n v="4928"/>
    <n v="0"/>
    <n v="0"/>
    <n v="0"/>
    <n v="19807"/>
    <n v="0"/>
    <n v="8178"/>
    <n v="0"/>
    <n v="2566"/>
    <n v="8111"/>
    <n v="2369"/>
    <x v="0"/>
    <x v="0"/>
  </r>
  <r>
    <x v="16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16"/>
    <x v="19"/>
    <n v="12331"/>
    <n v="25644"/>
    <x v="0"/>
    <m/>
    <m/>
    <m/>
    <m/>
    <m/>
    <m/>
    <m/>
    <m/>
    <n v="3100"/>
    <n v="2770"/>
    <n v="0"/>
    <n v="0"/>
    <n v="5963"/>
    <n v="0"/>
    <n v="0"/>
    <n v="6114"/>
    <n v="3654"/>
    <n v="2394"/>
    <n v="0"/>
    <n v="14752"/>
    <n v="-386"/>
    <n v="1235"/>
    <x v="0"/>
    <x v="0"/>
  </r>
  <r>
    <x v="16"/>
    <x v="20"/>
    <n v="24930"/>
    <n v="14927"/>
    <x v="0"/>
    <m/>
    <m/>
    <m/>
    <m/>
    <m/>
    <m/>
    <m/>
    <m/>
    <n v="4913"/>
    <n v="12679"/>
    <n v="6307"/>
    <n v="351"/>
    <n v="750"/>
    <n v="0"/>
    <n v="2952"/>
    <n v="603"/>
    <n v="8350"/>
    <n v="0"/>
    <n v="365"/>
    <n v="1"/>
    <n v="1293"/>
    <n v="0"/>
    <x v="0"/>
    <x v="0"/>
  </r>
  <r>
    <x v="16"/>
    <x v="21"/>
    <n v="35168"/>
    <n v="14273"/>
    <x v="0"/>
    <m/>
    <m/>
    <m/>
    <m/>
    <m/>
    <m/>
    <m/>
    <m/>
    <n v="3310"/>
    <n v="3222"/>
    <n v="4413"/>
    <n v="313"/>
    <n v="7880"/>
    <n v="417"/>
    <n v="1305"/>
    <n v="206"/>
    <n v="91"/>
    <n v="596"/>
    <n v="8472"/>
    <n v="-178"/>
    <n v="9697"/>
    <n v="0"/>
    <x v="0"/>
    <x v="0"/>
  </r>
  <r>
    <x v="17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7"/>
    <x v="1"/>
    <n v="2349.6099999999997"/>
    <n v="1983.81"/>
    <x v="0"/>
    <n v="184.68"/>
    <n v="114.57"/>
    <n v="1213.7499999999998"/>
    <n v="497.67"/>
    <n v="0"/>
    <n v="159.56999999999994"/>
    <n v="0"/>
    <n v="0"/>
    <n v="0"/>
    <n v="0"/>
    <n v="0"/>
    <n v="0"/>
    <n v="0"/>
    <n v="1212"/>
    <n v="292.66999999999985"/>
    <n v="0"/>
    <n v="280.99"/>
    <n v="0"/>
    <n v="377.52"/>
    <n v="0"/>
    <n v="0"/>
    <n v="0"/>
    <x v="0"/>
    <x v="0"/>
  </r>
  <r>
    <x v="17"/>
    <x v="2"/>
    <n v="9369.119999999999"/>
    <n v="16352.610000000006"/>
    <x v="0"/>
    <m/>
    <n v="427.95000000000005"/>
    <n v="3665.5"/>
    <n v="567.59999999999991"/>
    <n v="1573.3599999999997"/>
    <n v="1702.6100000000004"/>
    <n v="0"/>
    <n v="2459.2499999999995"/>
    <n v="1596.54"/>
    <n v="5710.6500000000015"/>
    <n v="974.09999999999945"/>
    <n v="4458.9400000000005"/>
    <n v="0"/>
    <n v="0"/>
    <n v="477.71000000000004"/>
    <n v="0"/>
    <n v="758.9900000000016"/>
    <n v="1025.6100000000042"/>
    <n v="322.91999999999825"/>
    <n v="0"/>
    <n v="0"/>
    <n v="1673.1700000000019"/>
    <x v="0"/>
    <x v="0"/>
  </r>
  <r>
    <x v="1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7"/>
    <x v="4"/>
    <n v="378385.3499999998"/>
    <n v="447991.24999999988"/>
    <x v="0"/>
    <n v="40377.40999999996"/>
    <n v="30250.289999999994"/>
    <n v="44556.370000000054"/>
    <n v="25914.14999999998"/>
    <n v="28892.300000000105"/>
    <n v="61609.510000000038"/>
    <n v="2508.1699999999837"/>
    <n v="49717.209999999846"/>
    <n v="19175.789999999994"/>
    <n v="31658.830000000045"/>
    <n v="40372.710000000021"/>
    <n v="43609.559999999823"/>
    <n v="38505.039999999892"/>
    <n v="35847.510000000213"/>
    <n v="33563.279999999941"/>
    <n v="18134.250000000116"/>
    <n v="31105.430000000226"/>
    <n v="31379.939999999595"/>
    <n v="54232.659999999683"/>
    <n v="74773.810000000289"/>
    <n v="45096.189999999944"/>
    <n v="108063.9499999999"/>
    <x v="0"/>
    <x v="0"/>
  </r>
  <r>
    <x v="1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7"/>
    <x v="6"/>
    <n v="17695.800000000003"/>
    <n v="29285.010000000009"/>
    <x v="0"/>
    <n v="1344.87"/>
    <n v="2071.9499999999998"/>
    <n v="3422.7600000000011"/>
    <n v="861.76000000000022"/>
    <n v="1372.9500000000016"/>
    <n v="4080.9800000000005"/>
    <n v="0"/>
    <n v="735.69000000000051"/>
    <n v="2772.699999999998"/>
    <n v="2259.0800000000017"/>
    <n v="5018.690000000006"/>
    <n v="3384.7999999999993"/>
    <n v="1462.369999999999"/>
    <n v="1738.2900000000009"/>
    <n v="0"/>
    <n v="4337.1399999999921"/>
    <n v="1051.1800000000003"/>
    <n v="2571.6500000000051"/>
    <n v="211.40999999999258"/>
    <n v="6204.8000000000029"/>
    <n v="1038.8700000000063"/>
    <n v="768.799999999992"/>
    <x v="0"/>
    <x v="0"/>
  </r>
  <r>
    <x v="17"/>
    <x v="7"/>
    <n v="1095.1299999999999"/>
    <n v="870.36"/>
    <x v="0"/>
    <n v="91.94"/>
    <m/>
    <n v="0"/>
    <n v="0"/>
    <n v="0"/>
    <n v="0"/>
    <n v="0"/>
    <n v="0"/>
    <n v="1003.1899999999998"/>
    <n v="0"/>
    <n v="0"/>
    <n v="0"/>
    <n v="0"/>
    <n v="0"/>
    <n v="0"/>
    <n v="0"/>
    <n v="0"/>
    <n v="870.36"/>
    <n v="0"/>
    <n v="0"/>
    <n v="0"/>
    <n v="0"/>
    <x v="0"/>
    <x v="0"/>
  </r>
  <r>
    <x v="17"/>
    <x v="8"/>
    <n v="23688.510000000002"/>
    <n v="21875.599999999984"/>
    <x v="0"/>
    <n v="2847.56"/>
    <n v="1287.8700000000001"/>
    <n v="0"/>
    <n v="42.75"/>
    <n v="2447.7000000000003"/>
    <n v="1176.6199999999997"/>
    <n v="1101.5800000000008"/>
    <n v="-400.94999999999982"/>
    <n v="-90.649999999999636"/>
    <n v="2073.3199999999997"/>
    <n v="429.04999999999927"/>
    <n v="997.44000000000051"/>
    <n v="5709.9699999999984"/>
    <n v="1333.8199999999997"/>
    <n v="2834.5800000000017"/>
    <n v="392.76000000000113"/>
    <n v="3500.9900000000089"/>
    <n v="10317.919999999995"/>
    <n v="4782.5300000000025"/>
    <n v="4528.8499999999985"/>
    <n v="125.19999999998981"/>
    <n v="2863.71000000001"/>
    <x v="0"/>
    <x v="0"/>
  </r>
  <r>
    <x v="17"/>
    <x v="9"/>
    <n v="41898.089999999997"/>
    <n v="27776.089999999989"/>
    <x v="0"/>
    <n v="4753.28"/>
    <n v="1168.9800000000002"/>
    <n v="492.57000000000062"/>
    <n v="2255.0299999999988"/>
    <n v="1039.9499999999998"/>
    <n v="5554.5200000000032"/>
    <n v="0"/>
    <n v="1367.8600000000006"/>
    <n v="1553.7300000000005"/>
    <n v="3629.7099999999955"/>
    <n v="12113.579999999998"/>
    <n v="3143.380000000001"/>
    <n v="2511.1899999999987"/>
    <n v="1626.7999999999956"/>
    <n v="9842.6799999999967"/>
    <n v="0"/>
    <n v="1895.9199999999946"/>
    <n v="5293.5800000000017"/>
    <n v="5360.3400000000038"/>
    <n v="1401.3799999999937"/>
    <n v="2334.8499999999985"/>
    <n v="2218.4499999999935"/>
    <x v="0"/>
    <x v="0"/>
  </r>
  <r>
    <x v="17"/>
    <x v="10"/>
    <n v="32982.779999999984"/>
    <n v="41805.400000000009"/>
    <x v="0"/>
    <n v="921.04"/>
    <n v="1424.7399999999998"/>
    <n v="2089.33"/>
    <n v="2767.3500000000004"/>
    <n v="0"/>
    <n v="953.51999999999953"/>
    <n v="0"/>
    <n v="3374.9900000000025"/>
    <n v="1864.3200000000011"/>
    <n v="6294.6299999999956"/>
    <n v="3501.5899999999974"/>
    <n v="3168.8800000000028"/>
    <n v="3790.5499999999975"/>
    <n v="3572.4400000000023"/>
    <n v="1379.8499999999967"/>
    <n v="6611.6999999999935"/>
    <n v="11224.409999999989"/>
    <n v="3419.5200000000004"/>
    <n v="2375.2699999999968"/>
    <n v="4381.2100000000064"/>
    <n v="5836.4200000000055"/>
    <n v="6984.820000000007"/>
    <x v="0"/>
    <x v="0"/>
  </r>
  <r>
    <x v="17"/>
    <x v="11"/>
    <n v="8454.85"/>
    <n v="6940.8500000000013"/>
    <x v="0"/>
    <n v="1859.04"/>
    <n v="538.99"/>
    <n v="0"/>
    <n v="0"/>
    <n v="440.19999999999982"/>
    <n v="1562.6300000000003"/>
    <n v="0"/>
    <n v="240.89999999999964"/>
    <n v="248.2800000000002"/>
    <n v="757.73000000000093"/>
    <n v="1135.8399999999997"/>
    <n v="2120.1999999999989"/>
    <n v="400.30999999999995"/>
    <n v="-1.5999999999994543"/>
    <n v="0"/>
    <n v="0"/>
    <n v="2200.610000000001"/>
    <n v="0"/>
    <n v="2170.5699999999997"/>
    <n v="1722.0000000000009"/>
    <n v="0"/>
    <n v="2989.0799999999963"/>
    <x v="0"/>
    <x v="0"/>
  </r>
  <r>
    <x v="17"/>
    <x v="12"/>
    <n v="43520.219999999979"/>
    <n v="89206.53"/>
    <x v="0"/>
    <n v="3053.1200000000003"/>
    <n v="2127.7600000000002"/>
    <n v="6235.239999999998"/>
    <n v="6075.4400000000005"/>
    <n v="0"/>
    <n v="8051.5999999999967"/>
    <n v="0"/>
    <n v="11698.930000000009"/>
    <n v="5910.630000000001"/>
    <n v="12472.02"/>
    <n v="4202.1800000000021"/>
    <n v="8613.4199999999837"/>
    <n v="3722.5000000000109"/>
    <n v="12832.040000000037"/>
    <n v="5017.0900000000074"/>
    <n v="3812.2299999999741"/>
    <n v="2495.4699999999975"/>
    <n v="4350.5300000000425"/>
    <n v="5401.1199999999808"/>
    <n v="11689.689999999973"/>
    <n v="7482.8699999999808"/>
    <n v="4003.0299999999988"/>
    <x v="0"/>
    <x v="0"/>
  </r>
  <r>
    <x v="17"/>
    <x v="13"/>
    <n v="68009.930000000022"/>
    <n v="96058.9200000001"/>
    <x v="0"/>
    <n v="7625.4599999999991"/>
    <n v="5115.2500000000018"/>
    <n v="7257.0300000000043"/>
    <n v="5400.9099999999962"/>
    <n v="6264.850000000004"/>
    <n v="853.66000000000167"/>
    <n v="0"/>
    <n v="9848.1999999999935"/>
    <n v="5493.6699999999983"/>
    <n v="7212.6500000000051"/>
    <n v="8610.8999999999869"/>
    <n v="7313.2499999999854"/>
    <n v="2936.9399999999951"/>
    <n v="7171.1500000000378"/>
    <n v="1438.419999999991"/>
    <n v="4169.7199999999721"/>
    <n v="7932.6500000000015"/>
    <n v="13642.19000000001"/>
    <n v="3528.4900000000125"/>
    <n v="18410.420000000064"/>
    <n v="16921.520000000026"/>
    <n v="23284.499999999913"/>
    <x v="0"/>
    <x v="0"/>
  </r>
  <r>
    <x v="17"/>
    <x v="14"/>
    <n v="220667.84000000011"/>
    <n v="260148.11000000007"/>
    <x v="0"/>
    <n v="22873.200000000012"/>
    <n v="15459.609999999991"/>
    <n v="16773.499999999993"/>
    <n v="26094.420000000013"/>
    <n v="8497.4000000000015"/>
    <n v="34084.909999999953"/>
    <n v="2111.5700000000288"/>
    <n v="21129.759999999995"/>
    <n v="25192.770000000026"/>
    <n v="36715.389999999839"/>
    <n v="23119.149999999936"/>
    <n v="21019.579999999929"/>
    <n v="25593.109999999913"/>
    <n v="28428.040000000037"/>
    <n v="13037.080000000002"/>
    <n v="9404.4700000001176"/>
    <n v="30518.75000000032"/>
    <n v="22069.860000000132"/>
    <n v="26121.909999999742"/>
    <n v="18912.669999999925"/>
    <n v="26829.40000000014"/>
    <n v="23452.489999999991"/>
    <x v="0"/>
    <x v="0"/>
  </r>
  <r>
    <x v="17"/>
    <x v="15"/>
    <n v="36922.799999999981"/>
    <n v="36730.989999999976"/>
    <x v="0"/>
    <n v="3313.7"/>
    <n v="5064.32"/>
    <n v="8246.5499999999993"/>
    <n v="3734.6099999999969"/>
    <n v="4963.1299999999937"/>
    <n v="3576.989999999998"/>
    <n v="0"/>
    <n v="2353.6800000000021"/>
    <n v="684.08999999999287"/>
    <n v="5878.7300000000014"/>
    <n v="4038.080000000009"/>
    <n v="2564.1000000000022"/>
    <n v="3194.1699999999983"/>
    <n v="1626.1200000000026"/>
    <n v="2395.5300000000061"/>
    <n v="1749.0600000000013"/>
    <n v="3084.8300000000054"/>
    <n v="2830.75"/>
    <n v="2789.2900000000118"/>
    <n v="3139.2000000000044"/>
    <n v="4213.4299999999639"/>
    <n v="5164.6699999999946"/>
    <x v="0"/>
    <x v="0"/>
  </r>
  <r>
    <x v="17"/>
    <x v="16"/>
    <n v="219307.61000000002"/>
    <n v="290508.55000000028"/>
    <x v="0"/>
    <n v="12669.980000000001"/>
    <n v="18382.21"/>
    <n v="15252.65"/>
    <n v="11255.490000000013"/>
    <n v="7315.7200000000048"/>
    <n v="16051.209999999992"/>
    <n v="0"/>
    <n v="21085.78"/>
    <n v="10638.829999999994"/>
    <n v="24872.699999999924"/>
    <n v="19287.529999999984"/>
    <n v="47658.330000000075"/>
    <n v="34855.570000000007"/>
    <n v="61622.45000000007"/>
    <n v="40029.180000000109"/>
    <n v="33493.47000000003"/>
    <n v="39591.349999999802"/>
    <n v="25927.18000000008"/>
    <n v="27875.679999999993"/>
    <n v="18368.609999999986"/>
    <n v="11791.120000000112"/>
    <n v="34340.790000000445"/>
    <x v="0"/>
    <x v="0"/>
  </r>
  <r>
    <x v="17"/>
    <x v="17"/>
    <n v="172853.20000000007"/>
    <n v="250236.61000000028"/>
    <x v="0"/>
    <n v="15922.870000000004"/>
    <n v="10680.470000000001"/>
    <n v="39668.250000000007"/>
    <n v="34409.430000000015"/>
    <n v="12766.119999999981"/>
    <n v="20918.739999999983"/>
    <n v="0"/>
    <n v="38147.099999999991"/>
    <n v="10094.729999999981"/>
    <n v="21805.900000000023"/>
    <n v="16103.660000000033"/>
    <n v="12092.829999999987"/>
    <n v="20676.419999999955"/>
    <n v="28228.809999999998"/>
    <n v="11317.169999999955"/>
    <n v="14864.679999999935"/>
    <n v="5703.5400000000373"/>
    <n v="19566.380000000383"/>
    <n v="14500.549999999959"/>
    <n v="23422.379999999801"/>
    <n v="26099.890000000159"/>
    <n v="36135.520000000339"/>
    <x v="0"/>
    <x v="0"/>
  </r>
  <r>
    <x v="1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7"/>
    <x v="19"/>
    <n v="53976.489999999983"/>
    <n v="110837.68999999999"/>
    <x v="0"/>
    <m/>
    <n v="4915.07"/>
    <n v="5905"/>
    <n v="8977.9399999999987"/>
    <n v="43.739999999999782"/>
    <n v="9739.5099999999948"/>
    <n v="1627.88"/>
    <n v="12786.23999999998"/>
    <n v="927.5699999999988"/>
    <n v="10310.939999999981"/>
    <n v="2164.4600000000009"/>
    <n v="3983.9199999999691"/>
    <n v="8302.9999999999982"/>
    <n v="10607.980000000003"/>
    <n v="2198.1699999999983"/>
    <n v="3741.220000000023"/>
    <n v="12397.940000000006"/>
    <n v="26840.419999999955"/>
    <n v="11108.970000000001"/>
    <n v="9634.6900000001042"/>
    <n v="9299.7599999999802"/>
    <n v="25316.06000000007"/>
    <x v="0"/>
    <x v="0"/>
  </r>
  <r>
    <x v="17"/>
    <x v="20"/>
    <n v="227865.15999999974"/>
    <n v="234955.10999999969"/>
    <x v="0"/>
    <n v="24070.179999999993"/>
    <n v="9029.6200000000008"/>
    <n v="20962.82"/>
    <n v="23240.140000000014"/>
    <n v="12465.409999999996"/>
    <n v="24603.649999999965"/>
    <n v="0"/>
    <n v="25737.030000000064"/>
    <n v="32836.54"/>
    <n v="16060.379999999903"/>
    <n v="30235.18999999993"/>
    <n v="34072.260000000155"/>
    <n v="28855.92999999992"/>
    <n v="31531.239999999845"/>
    <n v="13037.810000000056"/>
    <n v="3934.6599999999162"/>
    <n v="23889.529999999882"/>
    <n v="13269.73000000004"/>
    <n v="17996.540000000066"/>
    <n v="29961.189999999886"/>
    <n v="23515.209999999905"/>
    <n v="20766.810000000027"/>
    <x v="0"/>
    <x v="0"/>
  </r>
  <r>
    <x v="17"/>
    <x v="21"/>
    <n v="72986.390000000014"/>
    <n v="43675.200000000019"/>
    <x v="0"/>
    <n v="15572.85"/>
    <n v="2129.29"/>
    <n v="13441.069999999991"/>
    <n v="1476.6599999999999"/>
    <n v="5207.5800000000017"/>
    <n v="4042.04"/>
    <n v="1709.1899999999805"/>
    <n v="3752.3000000000047"/>
    <n v="-2102.6499999999869"/>
    <n v="5204.3100000000013"/>
    <n v="5526.18"/>
    <n v="3017.9200000000019"/>
    <n v="6023.0399999999936"/>
    <n v="4198.7099999999919"/>
    <n v="1372.7200000000084"/>
    <n v="1485.5700000000033"/>
    <n v="5289.5300000000134"/>
    <n v="1453.0599999999977"/>
    <n v="10429.029999999992"/>
    <n v="6397.489999999998"/>
    <n v="10517.85000000002"/>
    <n v="12033.150000000009"/>
    <x v="0"/>
    <x v="0"/>
  </r>
  <r>
    <x v="18"/>
    <x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2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3"/>
    <n v="11893.6"/>
    <n v="0"/>
    <x v="0"/>
    <n v="0"/>
    <n v="0"/>
    <n v="0"/>
    <n v="0"/>
    <n v="0"/>
    <n v="0"/>
    <n v="3641.5"/>
    <n v="0"/>
    <n v="0"/>
    <n v="0"/>
    <n v="3460.45"/>
    <n v="0"/>
    <n v="2358.3499999999995"/>
    <n v="0"/>
    <n v="0"/>
    <n v="0"/>
    <n v="2433.3000000000011"/>
    <n v="0"/>
    <n v="0"/>
    <n v="0"/>
    <n v="0"/>
    <n v="0"/>
    <x v="0"/>
    <x v="0"/>
  </r>
  <r>
    <x v="18"/>
    <x v="4"/>
    <n v="28945.27"/>
    <n v="14593.75"/>
    <x v="0"/>
    <n v="0"/>
    <n v="0"/>
    <n v="10577.71"/>
    <n v="0"/>
    <n v="0"/>
    <n v="0"/>
    <n v="4527.0800000000017"/>
    <n v="4973.75"/>
    <n v="0"/>
    <n v="0"/>
    <n v="3969.5799999999981"/>
    <n v="0"/>
    <n v="5715.25"/>
    <n v="9620"/>
    <n v="0"/>
    <n v="0"/>
    <n v="4155.6500000000015"/>
    <n v="0"/>
    <n v="0"/>
    <n v="0"/>
    <n v="0"/>
    <n v="0"/>
    <x v="0"/>
    <x v="0"/>
  </r>
  <r>
    <x v="18"/>
    <x v="5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6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7"/>
    <n v="3548.65"/>
    <n v="0"/>
    <x v="0"/>
    <n v="0"/>
    <n v="0"/>
    <n v="0"/>
    <n v="0"/>
    <n v="3548.45"/>
    <n v="0"/>
    <n v="0"/>
    <n v="0"/>
    <n v="0.20000000000027285"/>
    <n v="0"/>
    <n v="0"/>
    <n v="0"/>
    <n v="0"/>
    <n v="0"/>
    <n v="0"/>
    <n v="0"/>
    <n v="0"/>
    <n v="0"/>
    <n v="0"/>
    <n v="0"/>
    <n v="0"/>
    <n v="0"/>
    <x v="0"/>
    <x v="0"/>
  </r>
  <r>
    <x v="18"/>
    <x v="8"/>
    <n v="16106.24"/>
    <n v="0"/>
    <x v="0"/>
    <n v="0"/>
    <n v="0"/>
    <n v="5531.8"/>
    <n v="0"/>
    <n v="0"/>
    <n v="0"/>
    <n v="0"/>
    <n v="0"/>
    <n v="0"/>
    <n v="0"/>
    <n v="3819.8"/>
    <n v="0"/>
    <n v="2138.6399999999994"/>
    <n v="0"/>
    <n v="0"/>
    <n v="0"/>
    <n v="4616"/>
    <n v="0"/>
    <n v="0"/>
    <n v="0"/>
    <n v="0"/>
    <n v="0"/>
    <x v="0"/>
    <x v="0"/>
  </r>
  <r>
    <x v="18"/>
    <x v="9"/>
    <n v="21370.880000000001"/>
    <n v="18938.439999999999"/>
    <x v="0"/>
    <n v="0"/>
    <n v="0"/>
    <n v="7729.43"/>
    <n v="8110.98"/>
    <n v="0"/>
    <n v="5680.3600000000006"/>
    <n v="0"/>
    <n v="0"/>
    <n v="0"/>
    <n v="0"/>
    <n v="0"/>
    <n v="4777.9900000000016"/>
    <n v="6322.4499999999989"/>
    <n v="369.10999999999694"/>
    <n v="0"/>
    <n v="0"/>
    <n v="7319.0000000000018"/>
    <n v="0"/>
    <n v="0"/>
    <n v="0"/>
    <n v="0"/>
    <n v="0"/>
    <x v="0"/>
    <x v="0"/>
  </r>
  <r>
    <x v="18"/>
    <x v="10"/>
    <n v="16467.63"/>
    <n v="0"/>
    <x v="0"/>
    <n v="4912.18"/>
    <n v="0"/>
    <n v="5858.4499999999989"/>
    <n v="0"/>
    <n v="5697.0000000000018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1"/>
    <n v="20760.82"/>
    <n v="0"/>
    <x v="0"/>
    <n v="5338.63"/>
    <n v="0"/>
    <n v="7220.8499999999995"/>
    <n v="0"/>
    <n v="0"/>
    <n v="0"/>
    <n v="0"/>
    <n v="0"/>
    <n v="0"/>
    <n v="0"/>
    <n v="0"/>
    <n v="0"/>
    <n v="0"/>
    <n v="0"/>
    <n v="0"/>
    <n v="0"/>
    <n v="8201.34"/>
    <n v="0"/>
    <n v="0"/>
    <n v="0"/>
    <n v="0"/>
    <n v="0"/>
    <x v="0"/>
    <x v="0"/>
  </r>
  <r>
    <x v="18"/>
    <x v="12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3"/>
    <n v="10336.5"/>
    <n v="16027.7"/>
    <x v="0"/>
    <n v="0"/>
    <n v="0"/>
    <n v="0"/>
    <n v="0"/>
    <n v="0"/>
    <n v="10688.2"/>
    <n v="0"/>
    <n v="-6"/>
    <n v="7255.5"/>
    <n v="0"/>
    <n v="0"/>
    <n v="0"/>
    <n v="0"/>
    <n v="5345.5"/>
    <n v="0"/>
    <n v="0"/>
    <n v="0"/>
    <n v="0"/>
    <n v="3081"/>
    <n v="0"/>
    <n v="0"/>
    <n v="0"/>
    <x v="0"/>
    <x v="0"/>
  </r>
  <r>
    <x v="18"/>
    <x v="14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5"/>
    <n v="19990.419999999998"/>
    <n v="0"/>
    <x v="0"/>
    <n v="0"/>
    <n v="0"/>
    <n v="4708.25"/>
    <n v="0"/>
    <n v="0"/>
    <n v="0"/>
    <n v="0"/>
    <n v="0"/>
    <n v="0"/>
    <n v="0"/>
    <n v="5630.9"/>
    <n v="0"/>
    <n v="7907.7199999999993"/>
    <n v="0"/>
    <n v="0"/>
    <n v="0"/>
    <n v="0"/>
    <n v="0"/>
    <n v="1743.5499999999993"/>
    <n v="0"/>
    <n v="0"/>
    <n v="0"/>
    <x v="0"/>
    <x v="0"/>
  </r>
  <r>
    <x v="18"/>
    <x v="16"/>
    <n v="13575"/>
    <n v="0"/>
    <x v="0"/>
    <n v="0"/>
    <n v="0"/>
    <n v="0"/>
    <n v="0"/>
    <n v="0"/>
    <n v="0"/>
    <n v="0"/>
    <n v="0"/>
    <n v="0"/>
    <n v="0"/>
    <n v="3870"/>
    <n v="0"/>
    <n v="4548"/>
    <n v="0"/>
    <n v="0"/>
    <n v="0"/>
    <n v="0"/>
    <n v="0"/>
    <n v="5157"/>
    <n v="0"/>
    <n v="0"/>
    <n v="0"/>
    <x v="0"/>
    <x v="0"/>
  </r>
  <r>
    <x v="18"/>
    <x v="17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8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19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8"/>
    <x v="20"/>
    <n v="90945.53"/>
    <n v="0"/>
    <x v="0"/>
    <n v="7747.36"/>
    <n v="0"/>
    <n v="5041.0999999999995"/>
    <n v="0"/>
    <n v="4826.25"/>
    <n v="0"/>
    <n v="0"/>
    <n v="0"/>
    <n v="5668"/>
    <n v="0"/>
    <n v="12846"/>
    <n v="0"/>
    <n v="42238.87"/>
    <n v="0"/>
    <n v="0"/>
    <n v="0"/>
    <n v="8201.1999999999971"/>
    <n v="0"/>
    <n v="4376.75"/>
    <n v="0"/>
    <n v="0"/>
    <n v="0"/>
    <x v="0"/>
    <x v="0"/>
  </r>
  <r>
    <x v="18"/>
    <x v="21"/>
    <n v="141240.37"/>
    <n v="14798.61"/>
    <x v="0"/>
    <n v="23888.78"/>
    <n v="10159.280000000001"/>
    <n v="8148.2100000000028"/>
    <n v="4639.33"/>
    <n v="4614.6799999999967"/>
    <n v="0"/>
    <n v="10361.14"/>
    <n v="0"/>
    <n v="0"/>
    <n v="0"/>
    <n v="11094.880000000005"/>
    <n v="0"/>
    <n v="64545.479999999996"/>
    <n v="0"/>
    <n v="0"/>
    <n v="0"/>
    <n v="12830.300000000003"/>
    <n v="0"/>
    <n v="5756.8999999999942"/>
    <n v="0"/>
    <n v="0"/>
    <n v="0"/>
    <x v="0"/>
    <x v="0"/>
  </r>
  <r>
    <x v="19"/>
    <x v="0"/>
    <n v="23824.39"/>
    <n v="14520.579999999998"/>
    <x v="0"/>
    <n v="2234.71"/>
    <n v="5207.16"/>
    <n v="2472.4300000000003"/>
    <n v="5162.68"/>
    <n v="254.25"/>
    <n v="185.61000000000058"/>
    <n v="1461.0000000000009"/>
    <n v="111.36999999999898"/>
    <n v="0"/>
    <n v="0"/>
    <n v="0"/>
    <n v="0"/>
    <n v="7467.3499999999985"/>
    <n v="0"/>
    <n v="4155.0000000000018"/>
    <n v="0"/>
    <n v="-1057.8000000000029"/>
    <n v="0"/>
    <n v="2983.6900000000023"/>
    <n v="0"/>
    <n v="3853.7599999999984"/>
    <n v="0"/>
    <x v="0"/>
    <x v="0"/>
  </r>
  <r>
    <x v="19"/>
    <x v="1"/>
    <n v="0"/>
    <n v="3059"/>
    <x v="0"/>
    <m/>
    <m/>
    <n v="0"/>
    <n v="0"/>
    <n v="0"/>
    <n v="0"/>
    <n v="0"/>
    <n v="0"/>
    <n v="0"/>
    <n v="0"/>
    <n v="0"/>
    <n v="1899.25"/>
    <n v="0"/>
    <n v="0"/>
    <n v="0"/>
    <n v="279.09999999999991"/>
    <n v="0"/>
    <n v="342.65000000000009"/>
    <n v="0"/>
    <n v="538"/>
    <n v="0"/>
    <n v="0"/>
    <x v="0"/>
    <x v="0"/>
  </r>
  <r>
    <x v="1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3"/>
    <n v="3170.35"/>
    <n v="4014.45"/>
    <x v="0"/>
    <m/>
    <m/>
    <n v="0"/>
    <n v="0"/>
    <n v="0"/>
    <n v="1076.01"/>
    <n v="0"/>
    <n v="0"/>
    <n v="0"/>
    <n v="0"/>
    <n v="0"/>
    <n v="0"/>
    <n v="1717"/>
    <n v="0"/>
    <n v="0"/>
    <n v="0"/>
    <n v="0"/>
    <n v="0"/>
    <n v="0"/>
    <n v="1485.09"/>
    <n v="1453.35"/>
    <n v="599.46"/>
    <x v="0"/>
    <x v="0"/>
  </r>
  <r>
    <x v="19"/>
    <x v="4"/>
    <n v="620637.25999999978"/>
    <n v="574779.54000000027"/>
    <x v="0"/>
    <n v="53195.239999999991"/>
    <n v="34103.050000000003"/>
    <n v="41638.589999999997"/>
    <n v="74291.05"/>
    <n v="69933.090000000026"/>
    <n v="56221.850000000006"/>
    <n v="31371.5"/>
    <n v="76305.00999999998"/>
    <n v="52960.010000000097"/>
    <n v="26959.400000000111"/>
    <n v="95155.049999999872"/>
    <n v="129237.12999999989"/>
    <n v="109908.33000000002"/>
    <n v="40919.099999999511"/>
    <n v="95229.139999999839"/>
    <n v="37139.150000000081"/>
    <n v="22782.599999999744"/>
    <n v="20804.470000000205"/>
    <n v="28481.339999999967"/>
    <n v="58816.960000000254"/>
    <n v="19982.370000000228"/>
    <n v="59426.529999999795"/>
    <x v="0"/>
    <x v="0"/>
  </r>
  <r>
    <x v="19"/>
    <x v="5"/>
    <n v="2887.21"/>
    <n v="3834.2100000000009"/>
    <x v="0"/>
    <m/>
    <m/>
    <n v="0"/>
    <n v="0"/>
    <n v="0"/>
    <n v="269.77999999999997"/>
    <n v="0"/>
    <n v="0"/>
    <n v="328.92"/>
    <n v="1687.8700000000001"/>
    <n v="141.51"/>
    <n v="635.46000000000095"/>
    <n v="323.95999999999998"/>
    <n v="0"/>
    <n v="930.04000000000008"/>
    <n v="224.27999999999975"/>
    <n v="332.8599999999999"/>
    <n v="-224.27999999999975"/>
    <n v="0"/>
    <n v="411.17999999999984"/>
    <n v="829.92000000000007"/>
    <n v="143.73000000000002"/>
    <x v="0"/>
    <x v="0"/>
  </r>
  <r>
    <x v="1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7"/>
    <n v="24215.06"/>
    <n v="8437.9499999999935"/>
    <x v="0"/>
    <n v="763"/>
    <m/>
    <n v="175.08000000000004"/>
    <n v="1161.23"/>
    <n v="3963.42"/>
    <n v="0"/>
    <n v="0"/>
    <n v="0"/>
    <n v="186.01000000000022"/>
    <n v="658.06"/>
    <n v="1387.8500000000004"/>
    <n v="1055.5100000000002"/>
    <n v="13357.779999999999"/>
    <n v="341.75999999999976"/>
    <n v="1403.5200000000004"/>
    <n v="983.45000000000027"/>
    <n v="0"/>
    <n v="606.09000000000015"/>
    <n v="784.76000000000931"/>
    <n v="1438.2100000000009"/>
    <n v="2193.6399999999921"/>
    <n v="0"/>
    <x v="0"/>
    <x v="0"/>
  </r>
  <r>
    <x v="1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10"/>
    <n v="70114.429999999993"/>
    <n v="75388.069999999978"/>
    <x v="0"/>
    <n v="4407.5700000000006"/>
    <n v="1591.28"/>
    <n v="6941.9199999999992"/>
    <n v="12103.14"/>
    <n v="9439.079999999989"/>
    <n v="3758.4499999999989"/>
    <n v="1236"/>
    <n v="1505.6100000000006"/>
    <n v="3455.8799999999901"/>
    <n v="2920.0699999999997"/>
    <n v="1725.2400000000125"/>
    <n v="9182.25"/>
    <n v="11703.550000000021"/>
    <n v="8456.6400000000031"/>
    <n v="1875.6600000000108"/>
    <n v="3673.9099999999962"/>
    <n v="7314.580000000009"/>
    <n v="6541.9200000000128"/>
    <n v="5386.2599999999875"/>
    <n v="9026.109999999986"/>
    <n v="16628.689999999973"/>
    <n v="6381.2800000000425"/>
    <x v="0"/>
    <x v="0"/>
  </r>
  <r>
    <x v="19"/>
    <x v="11"/>
    <n v="9134.489999999998"/>
    <n v="5534.0999999999985"/>
    <x v="0"/>
    <n v="308.25"/>
    <m/>
    <n v="0"/>
    <n v="752.49"/>
    <n v="0"/>
    <n v="0"/>
    <n v="1402.39"/>
    <n v="0"/>
    <n v="2287.41"/>
    <n v="3189.8599999999997"/>
    <n v="674.17000000000007"/>
    <n v="0"/>
    <n v="1805.7999999999984"/>
    <n v="0"/>
    <n v="1949.3700000000008"/>
    <n v="0"/>
    <n v="0"/>
    <n v="412.51000000000067"/>
    <n v="0"/>
    <n v="472.13999999999942"/>
    <n v="707.09999999999854"/>
    <n v="864.18000000000029"/>
    <x v="0"/>
    <x v="0"/>
  </r>
  <r>
    <x v="19"/>
    <x v="12"/>
    <n v="6420.5700000000006"/>
    <n v="8436.8499999999985"/>
    <x v="0"/>
    <m/>
    <m/>
    <n v="0"/>
    <n v="335.97"/>
    <n v="0"/>
    <n v="1472"/>
    <n v="0"/>
    <n v="0"/>
    <n v="0"/>
    <n v="1724.4399999999998"/>
    <n v="1447.12"/>
    <n v="827.24000000000069"/>
    <n v="0"/>
    <n v="234.95999999999822"/>
    <n v="0"/>
    <n v="281.2400000000016"/>
    <n v="420.97"/>
    <n v="1302.0499999999984"/>
    <n v="3072.2700000000004"/>
    <n v="778.74000000000069"/>
    <n v="1480.21"/>
    <n v="1076.4399999999996"/>
    <x v="0"/>
    <x v="0"/>
  </r>
  <r>
    <x v="19"/>
    <x v="13"/>
    <n v="7835.77"/>
    <n v="13933.559999999998"/>
    <x v="0"/>
    <n v="228.95"/>
    <m/>
    <n v="0"/>
    <n v="5113.1399999999994"/>
    <n v="272.65000000000003"/>
    <n v="203.36000000000058"/>
    <n v="0"/>
    <n v="0"/>
    <n v="-186.20000000000005"/>
    <n v="0"/>
    <n v="5688.1200000000008"/>
    <n v="1690.5400000000018"/>
    <n v="887.97999999999956"/>
    <n v="3405.699999999998"/>
    <n v="0"/>
    <n v="449.45000000000073"/>
    <n v="463.6800000000012"/>
    <n v="224.27999999999884"/>
    <n v="0"/>
    <n v="2366.5"/>
    <n v="480.58999999999924"/>
    <n v="3984.9600000000009"/>
    <x v="0"/>
    <x v="0"/>
  </r>
  <r>
    <x v="19"/>
    <x v="14"/>
    <n v="105124.74999999999"/>
    <n v="111973.38999999998"/>
    <x v="0"/>
    <n v="10619.18"/>
    <n v="19270.75"/>
    <n v="14959.580000000002"/>
    <n v="7522.2499999999964"/>
    <n v="14742.439999999995"/>
    <n v="18202.220000000005"/>
    <n v="972.92999999999302"/>
    <n v="21235.800000000003"/>
    <n v="3534.8000000000102"/>
    <n v="6255.570000000007"/>
    <n v="13931.57"/>
    <n v="6651.0500000000029"/>
    <n v="14613.100000000006"/>
    <n v="13140.120000000024"/>
    <n v="10181.309999999998"/>
    <n v="1427.5599999999686"/>
    <n v="4923.0200000000041"/>
    <n v="2981.929999999993"/>
    <n v="9476.8499999999913"/>
    <n v="8116.1699999999983"/>
    <n v="7169.9699999999866"/>
    <n v="10019.250000000044"/>
    <x v="0"/>
    <x v="0"/>
  </r>
  <r>
    <x v="19"/>
    <x v="15"/>
    <n v="2444.9499999999998"/>
    <n v="332.86"/>
    <x v="0"/>
    <m/>
    <m/>
    <n v="0"/>
    <n v="0"/>
    <n v="0"/>
    <n v="0"/>
    <n v="0"/>
    <n v="0"/>
    <n v="0"/>
    <n v="332.86"/>
    <n v="0"/>
    <n v="0"/>
    <n v="0"/>
    <n v="0"/>
    <n v="0"/>
    <n v="0"/>
    <n v="0"/>
    <n v="0"/>
    <n v="2444.9499999999998"/>
    <n v="0"/>
    <n v="0"/>
    <n v="0"/>
    <x v="0"/>
    <x v="0"/>
  </r>
  <r>
    <x v="19"/>
    <x v="16"/>
    <n v="0"/>
    <n v="2199.3000000000002"/>
    <x v="0"/>
    <m/>
    <m/>
    <n v="0"/>
    <n v="0"/>
    <n v="0"/>
    <n v="0"/>
    <n v="0"/>
    <n v="0"/>
    <n v="0"/>
    <n v="1099.6500000000001"/>
    <n v="0"/>
    <n v="0"/>
    <n v="0"/>
    <n v="1099.6500000000001"/>
    <n v="0"/>
    <n v="0"/>
    <n v="0"/>
    <n v="0"/>
    <n v="0"/>
    <n v="0"/>
    <n v="0"/>
    <n v="0"/>
    <x v="0"/>
    <x v="0"/>
  </r>
  <r>
    <x v="1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18"/>
    <n v="0"/>
    <n v="3507.73"/>
    <x v="0"/>
    <m/>
    <m/>
    <n v="0"/>
    <n v="0"/>
    <n v="0"/>
    <n v="3507.73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19"/>
    <x v="19"/>
    <n v="1900.47"/>
    <n v="11923.179999999998"/>
    <x v="0"/>
    <n v="373.68"/>
    <n v="537.11"/>
    <n v="0"/>
    <n v="2659.7499999999995"/>
    <n v="0"/>
    <n v="319.95000000000027"/>
    <n v="0"/>
    <n v="6225.4400000000023"/>
    <n v="0"/>
    <n v="284.34999999999854"/>
    <n v="0"/>
    <n v="0"/>
    <n v="1526.79"/>
    <n v="0"/>
    <n v="0"/>
    <n v="0"/>
    <n v="0"/>
    <n v="0"/>
    <n v="0"/>
    <n v="1896.5799999999981"/>
    <n v="0"/>
    <n v="313.72000000000298"/>
    <x v="0"/>
    <x v="0"/>
  </r>
  <r>
    <x v="19"/>
    <x v="20"/>
    <n v="15712.940000000002"/>
    <n v="14846.56"/>
    <x v="0"/>
    <n v="587.70000000000005"/>
    <n v="2412.34"/>
    <n v="879.3"/>
    <n v="0"/>
    <n v="985.5"/>
    <n v="1070.48"/>
    <n v="0"/>
    <n v="3039.57"/>
    <n v="1957.3000000000002"/>
    <n v="522.43000000000029"/>
    <n v="4923.63"/>
    <n v="2794.5999999999995"/>
    <n v="0"/>
    <n v="3732.66"/>
    <n v="4075.3000000000011"/>
    <n v="-522.43000000000029"/>
    <n v="0"/>
    <n v="0"/>
    <n v="507.30000000000109"/>
    <n v="0"/>
    <n v="1796.9099999999999"/>
    <n v="1647.83"/>
    <x v="0"/>
    <x v="0"/>
  </r>
  <r>
    <x v="19"/>
    <x v="21"/>
    <n v="7982.81"/>
    <n v="0"/>
    <x v="0"/>
    <m/>
    <m/>
    <n v="0"/>
    <n v="0"/>
    <n v="0"/>
    <n v="0"/>
    <n v="0"/>
    <n v="0"/>
    <n v="37.369999999999997"/>
    <n v="0"/>
    <n v="507.29999999999995"/>
    <n v="0"/>
    <n v="0"/>
    <n v="0"/>
    <n v="0"/>
    <n v="0"/>
    <n v="3502.83"/>
    <n v="0"/>
    <n v="3935.3100000000004"/>
    <n v="0"/>
    <n v="0"/>
    <n v="0"/>
    <x v="0"/>
    <x v="0"/>
  </r>
  <r>
    <x v="2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"/>
    <n v="5399.4"/>
    <n v="4788.3999999999996"/>
    <x v="0"/>
    <m/>
    <m/>
    <n v="630"/>
    <n v="0"/>
    <n v="2731.4"/>
    <n v="753"/>
    <n v="0"/>
    <n v="0"/>
    <n v="0"/>
    <n v="0"/>
    <n v="0"/>
    <n v="1450"/>
    <n v="999.99999999999955"/>
    <n v="0"/>
    <n v="0"/>
    <n v="1092.1999999999998"/>
    <n v="0"/>
    <n v="0"/>
    <n v="1038"/>
    <n v="1493.1999999999998"/>
    <n v="0"/>
    <n v="0"/>
    <x v="0"/>
    <x v="0"/>
  </r>
  <r>
    <x v="20"/>
    <x v="2"/>
    <n v="5237.26"/>
    <n v="7375.96"/>
    <x v="0"/>
    <m/>
    <m/>
    <n v="1477.06"/>
    <n v="1496.44"/>
    <n v="0"/>
    <n v="2317.3200000000002"/>
    <n v="402.79999999999995"/>
    <n v="545"/>
    <n v="1130.4000000000003"/>
    <n v="0"/>
    <n v="0"/>
    <n v="207.19999999999982"/>
    <n v="1727.6799999999994"/>
    <n v="0"/>
    <n v="0"/>
    <n v="0"/>
    <n v="0"/>
    <n v="2810"/>
    <n v="499.32000000000062"/>
    <n v="0"/>
    <n v="0"/>
    <n v="160"/>
    <x v="0"/>
    <x v="0"/>
  </r>
  <r>
    <x v="2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4"/>
    <n v="17043.650000000001"/>
    <n v="31200.39"/>
    <x v="0"/>
    <m/>
    <m/>
    <n v="738.17"/>
    <n v="4531.41"/>
    <n v="573.22000000000014"/>
    <n v="1455.9700000000003"/>
    <n v="193.02999999999997"/>
    <n v="815.76999999999953"/>
    <n v="1011.71"/>
    <n v="2540.4300000000003"/>
    <n v="3229.04"/>
    <n v="6056.2199999999993"/>
    <n v="8504.8799999999992"/>
    <n v="7062.8100000000013"/>
    <n v="342.40999999999985"/>
    <n v="3987.6699999999983"/>
    <n v="453.96000000000095"/>
    <n v="873"/>
    <n v="242.5"/>
    <n v="2122.380000000001"/>
    <n v="1754.7300000000014"/>
    <n v="4652.9600000000028"/>
    <x v="0"/>
    <x v="0"/>
  </r>
  <r>
    <x v="20"/>
    <x v="5"/>
    <n v="0"/>
    <n v="196.2"/>
    <x v="0"/>
    <m/>
    <m/>
    <n v="0"/>
    <n v="0"/>
    <n v="0"/>
    <n v="0"/>
    <n v="0"/>
    <n v="196.2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6"/>
    <n v="627.80999999999995"/>
    <n v="745.38"/>
    <x v="0"/>
    <m/>
    <m/>
    <n v="0"/>
    <n v="0"/>
    <n v="0"/>
    <n v="0"/>
    <n v="0"/>
    <n v="0"/>
    <n v="0"/>
    <n v="0"/>
    <n v="627.80999999999995"/>
    <n v="0"/>
    <n v="0"/>
    <n v="0"/>
    <n v="0"/>
    <n v="0"/>
    <n v="0"/>
    <n v="0"/>
    <n v="0"/>
    <n v="745.38"/>
    <n v="0"/>
    <n v="0"/>
    <x v="0"/>
    <x v="0"/>
  </r>
  <r>
    <x v="2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8"/>
    <n v="11586.72"/>
    <n v="5996.52"/>
    <x v="0"/>
    <m/>
    <m/>
    <n v="0"/>
    <n v="0"/>
    <n v="449.4"/>
    <n v="229.25"/>
    <n v="0"/>
    <n v="1252.3599999999999"/>
    <n v="288.39999999999998"/>
    <n v="348.70000000000005"/>
    <n v="755.31"/>
    <n v="1079.1199999999999"/>
    <n v="6418.42"/>
    <n v="642.60000000000036"/>
    <n v="1276.5999999999995"/>
    <n v="0"/>
    <n v="945"/>
    <n v="0"/>
    <n v="0"/>
    <n v="990.90000000000009"/>
    <n v="1453.5900000000001"/>
    <n v="0"/>
    <x v="0"/>
    <x v="0"/>
  </r>
  <r>
    <x v="20"/>
    <x v="9"/>
    <n v="21258.3"/>
    <n v="8092.86"/>
    <x v="0"/>
    <m/>
    <m/>
    <n v="1208.56"/>
    <n v="4092.31"/>
    <n v="0"/>
    <n v="2217.5499999999997"/>
    <n v="0"/>
    <n v="240"/>
    <n v="649"/>
    <n v="0"/>
    <n v="16803.439999999999"/>
    <n v="399"/>
    <n v="2597.2999999999993"/>
    <n v="1144"/>
    <n v="0"/>
    <n v="0"/>
    <n v="0"/>
    <n v="0"/>
    <n v="0"/>
    <n v="0"/>
    <n v="0"/>
    <n v="0"/>
    <x v="0"/>
    <x v="0"/>
  </r>
  <r>
    <x v="2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1"/>
    <n v="2620.2600000000002"/>
    <n v="12041.57"/>
    <x v="0"/>
    <m/>
    <m/>
    <n v="0"/>
    <n v="4116.2"/>
    <n v="0"/>
    <n v="0"/>
    <n v="0"/>
    <n v="2371.4899999999998"/>
    <n v="0"/>
    <n v="1099"/>
    <n v="1468.56"/>
    <n v="0"/>
    <n v="781.15999999999985"/>
    <n v="3746.9800000000005"/>
    <n v="0"/>
    <n v="707.89999999999964"/>
    <n v="370.54000000000042"/>
    <n v="0"/>
    <n v="0"/>
    <n v="0"/>
    <n v="0"/>
    <n v="2897.0300000000007"/>
    <x v="0"/>
    <x v="0"/>
  </r>
  <r>
    <x v="2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3"/>
    <n v="1749"/>
    <n v="2985.2"/>
    <x v="0"/>
    <m/>
    <m/>
    <n v="0"/>
    <n v="0"/>
    <n v="0"/>
    <n v="0"/>
    <n v="91"/>
    <n v="0"/>
    <n v="0"/>
    <n v="0"/>
    <n v="0"/>
    <n v="847.6"/>
    <n v="394"/>
    <n v="677.6"/>
    <n v="394"/>
    <n v="0"/>
    <n v="0"/>
    <n v="0"/>
    <n v="0"/>
    <n v="589.99999999999977"/>
    <n v="870"/>
    <n v="0"/>
    <x v="0"/>
    <x v="0"/>
  </r>
  <r>
    <x v="20"/>
    <x v="14"/>
    <n v="44608.36"/>
    <n v="53697.88"/>
    <x v="0"/>
    <m/>
    <m/>
    <n v="4748.55"/>
    <n v="7608.2"/>
    <n v="2501.3999999999996"/>
    <n v="3680.7"/>
    <n v="1789.9000000000005"/>
    <n v="9257.31"/>
    <n v="6507.48"/>
    <n v="5838.0499999999993"/>
    <n v="3210.9100000000017"/>
    <n v="8674.1899999999987"/>
    <n v="18824.91"/>
    <n v="4470.5500000000029"/>
    <n v="501.77999999999884"/>
    <n v="2415.6500000000015"/>
    <n v="3207.6800000000003"/>
    <n v="5429.25"/>
    <n v="1075.25"/>
    <n v="4083.4799999999959"/>
    <n v="2240.5"/>
    <n v="4480.8500000000058"/>
    <x v="0"/>
    <x v="0"/>
  </r>
  <r>
    <x v="2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6"/>
    <n v="179037.25"/>
    <n v="200817.38"/>
    <x v="0"/>
    <m/>
    <m/>
    <n v="12822.76"/>
    <n v="42705.8"/>
    <n v="8101.9999999999982"/>
    <n v="42313.94"/>
    <n v="0"/>
    <n v="11091.559999999998"/>
    <n v="79989.590000000011"/>
    <n v="1753.0999999999913"/>
    <n v="956.30999999999767"/>
    <n v="30177.430000000008"/>
    <n v="30592.699999999983"/>
    <n v="35943.029999999984"/>
    <n v="707.65000000002328"/>
    <n v="1682.1600000000035"/>
    <n v="8793.3899999999849"/>
    <n v="9418.2600000000093"/>
    <n v="14250"/>
    <n v="2909.25"/>
    <n v="22822.850000000006"/>
    <n v="28733.950000000012"/>
    <x v="0"/>
    <x v="0"/>
  </r>
  <r>
    <x v="2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0"/>
    <x v="20"/>
    <n v="117463.94"/>
    <n v="125605.15"/>
    <x v="0"/>
    <m/>
    <m/>
    <n v="14344.1"/>
    <n v="14882.82"/>
    <n v="6633.8000000000011"/>
    <n v="6659.3499999999985"/>
    <n v="229.94999999999709"/>
    <n v="7681.6200000000026"/>
    <n v="10001.400000000001"/>
    <n v="4591.1500000000015"/>
    <n v="16691.43"/>
    <n v="20231.619999999995"/>
    <n v="17664.620000000003"/>
    <n v="23230.790000000008"/>
    <n v="14376.550000000003"/>
    <n v="6175.7399999999907"/>
    <n v="15161.299999999988"/>
    <n v="11926.600000000006"/>
    <n v="10098.700000000012"/>
    <n v="17963.369999999995"/>
    <n v="12262.089999999997"/>
    <n v="2588.5500000000029"/>
    <x v="0"/>
    <x v="0"/>
  </r>
  <r>
    <x v="20"/>
    <x v="21"/>
    <n v="40671.79"/>
    <n v="74127.58"/>
    <x v="0"/>
    <m/>
    <m/>
    <n v="1675"/>
    <n v="22018.55"/>
    <n v="0"/>
    <n v="3639.7099999999991"/>
    <n v="0"/>
    <n v="14215.619999999999"/>
    <n v="8116"/>
    <n v="14487.660000000003"/>
    <n v="9219.7999999999993"/>
    <n v="1537.0400000000009"/>
    <n v="230.40000000000146"/>
    <n v="0"/>
    <n v="792"/>
    <n v="0"/>
    <n v="0"/>
    <n v="4317"/>
    <n v="20638.59"/>
    <n v="13912"/>
    <n v="0"/>
    <n v="4346.3699999999953"/>
    <x v="0"/>
    <x v="0"/>
  </r>
  <r>
    <x v="2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2"/>
    <n v="67.61"/>
    <n v="0"/>
    <x v="0"/>
    <m/>
    <m/>
    <n v="67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3"/>
    <n v="807.04"/>
    <n v="5980.2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5173.18"/>
    <n v="807.04"/>
    <n v="1128.6799999999994"/>
    <x v="0"/>
    <x v="0"/>
  </r>
  <r>
    <x v="21"/>
    <x v="4"/>
    <n v="40122.089999999997"/>
    <n v="88796.28"/>
    <x v="0"/>
    <m/>
    <m/>
    <n v="7421.21"/>
    <n v="21155.82"/>
    <n v="0"/>
    <n v="2159.8000000000029"/>
    <n v="413.55000000000018"/>
    <n v="964.2699999999968"/>
    <n v="481.93000000000029"/>
    <n v="2131.7999999999993"/>
    <n v="10174.51"/>
    <n v="43273.78"/>
    <n v="7499.6100000000006"/>
    <n v="7760.2899999999936"/>
    <n v="1825.8599999999969"/>
    <n v="93.389999999999418"/>
    <n v="854.04000000000087"/>
    <n v="3491.9100000000035"/>
    <n v="10737.650000000001"/>
    <n v="7051.4900000000052"/>
    <n v="713.72999999999593"/>
    <n v="0"/>
    <x v="0"/>
    <x v="0"/>
  </r>
  <r>
    <x v="2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6"/>
    <n v="593.84"/>
    <n v="1251.3"/>
    <x v="0"/>
    <m/>
    <m/>
    <n v="593.84"/>
    <n v="413.1"/>
    <n v="0"/>
    <n v="111.39999999999998"/>
    <n v="0"/>
    <n v="0"/>
    <n v="0"/>
    <n v="0"/>
    <n v="0"/>
    <n v="0"/>
    <n v="0"/>
    <n v="422.01"/>
    <n v="0"/>
    <n v="0"/>
    <n v="0"/>
    <n v="239.67000000000007"/>
    <n v="0"/>
    <n v="65.119999999999891"/>
    <n v="0"/>
    <n v="0"/>
    <x v="0"/>
    <x v="0"/>
  </r>
  <r>
    <x v="2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1"/>
    <n v="33538.44"/>
    <n v="37339.25"/>
    <x v="0"/>
    <m/>
    <m/>
    <n v="10090.799999999999"/>
    <n v="8533.56"/>
    <n v="0"/>
    <n v="198.82999999999993"/>
    <n v="129.5"/>
    <n v="3334.42"/>
    <n v="6359.369999999999"/>
    <n v="5407.0300000000007"/>
    <n v="870.07000000000335"/>
    <n v="581.63999999999942"/>
    <n v="1102.5399999999972"/>
    <n v="5945.0400000000009"/>
    <n v="60.05000000000291"/>
    <n v="834.88999999999942"/>
    <n v="6149.4399999999987"/>
    <n v="1030.2900000000009"/>
    <n v="2830.369999999999"/>
    <n v="5527.25"/>
    <n v="5946.3000000000029"/>
    <n v="5703.0300000000025"/>
    <x v="0"/>
    <x v="0"/>
  </r>
  <r>
    <x v="21"/>
    <x v="12"/>
    <n v="17128.64"/>
    <n v="22622.939999999995"/>
    <x v="0"/>
    <m/>
    <m/>
    <n v="4731.25"/>
    <n v="3999.58"/>
    <n v="0"/>
    <n v="1997.5599999999995"/>
    <n v="0"/>
    <n v="391.55000000000018"/>
    <n v="4908.3999999999996"/>
    <n v="2187.0100000000011"/>
    <n v="250.25"/>
    <n v="1009.8099999999995"/>
    <n v="1007.2700000000004"/>
    <n v="4648.6900000000005"/>
    <n v="2254.1000000000004"/>
    <n v="428.27999999999884"/>
    <n v="0"/>
    <n v="4307.2000000000007"/>
    <n v="839.60000000000036"/>
    <n v="515.48999999999796"/>
    <n v="3137.7699999999986"/>
    <n v="1881.0300000000025"/>
    <x v="0"/>
    <x v="0"/>
  </r>
  <r>
    <x v="21"/>
    <x v="13"/>
    <n v="18740.78"/>
    <n v="17148.019999999997"/>
    <x v="0"/>
    <m/>
    <m/>
    <n v="6851.46"/>
    <n v="3603.6"/>
    <n v="0"/>
    <n v="2746.7600000000007"/>
    <n v="2553.87"/>
    <n v="325.59999999999945"/>
    <n v="0"/>
    <n v="0"/>
    <n v="1016.9400000000005"/>
    <n v="1687.71"/>
    <n v="213"/>
    <n v="793.76000000000022"/>
    <n v="2095.0699999999997"/>
    <n v="-0.43000000000029104"/>
    <n v="0"/>
    <n v="3562.7299999999996"/>
    <n v="2557.83"/>
    <n v="975.68000000000029"/>
    <n v="3452.6099999999988"/>
    <n v="716.27000000000044"/>
    <x v="0"/>
    <x v="0"/>
  </r>
  <r>
    <x v="21"/>
    <x v="14"/>
    <n v="8645.8700000000008"/>
    <n v="19805.34"/>
    <x v="0"/>
    <m/>
    <m/>
    <n v="2322.4699999999998"/>
    <n v="11192.07"/>
    <n v="0"/>
    <n v="1170.6499999999996"/>
    <n v="754.91000000000031"/>
    <n v="220.57999999999993"/>
    <n v="293.28999999999996"/>
    <n v="846.89000000000124"/>
    <n v="771.88000000000011"/>
    <n v="1579.619999999999"/>
    <n v="1618.1999999999998"/>
    <n v="1034.6900000000005"/>
    <n v="534.02000000000044"/>
    <n v="1763.880000000001"/>
    <n v="358.59999999999945"/>
    <n v="451.18999999999869"/>
    <n v="1550.8900000000003"/>
    <n v="1104.1599999999999"/>
    <n v="441.61000000000058"/>
    <n v="1501.510000000002"/>
    <x v="0"/>
    <x v="0"/>
  </r>
  <r>
    <x v="2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6"/>
    <n v="108893.86"/>
    <n v="114249.14"/>
    <x v="0"/>
    <m/>
    <m/>
    <n v="17396.080000000002"/>
    <n v="22526.73"/>
    <n v="0"/>
    <n v="20965.8"/>
    <n v="28234.259999999995"/>
    <n v="1571.9700000000012"/>
    <n v="1711.8800000000047"/>
    <n v="5003.8899999999994"/>
    <n v="8379.2999999999956"/>
    <n v="16796.699999999997"/>
    <n v="11009.870000000003"/>
    <n v="21569.600000000006"/>
    <n v="0"/>
    <n v="1530.5800000000017"/>
    <n v="26909.930000000008"/>
    <n v="4621.25"/>
    <n v="5690.0699999999924"/>
    <n v="10100.149999999994"/>
    <n v="9562.4700000000012"/>
    <n v="9701.8099999999977"/>
    <x v="0"/>
    <x v="0"/>
  </r>
  <r>
    <x v="2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4"/>
    <n v="15071.6"/>
    <n v="14976.55"/>
    <x v="0"/>
    <n v="3831.48"/>
    <n v="1498.5"/>
    <n v="1975.8600000000001"/>
    <n v="0"/>
    <n v="1751.3199999999997"/>
    <n v="3966.2700000000004"/>
    <n v="0"/>
    <n v="162.85999999999967"/>
    <n v="954.20000000000073"/>
    <n v="188.22999999999956"/>
    <n v="0"/>
    <n v="3678.5299999999997"/>
    <n v="4169.0399999999991"/>
    <n v="457.21000000000095"/>
    <n v="0"/>
    <n v="0"/>
    <n v="0"/>
    <n v="0"/>
    <n v="1963.7000000000007"/>
    <n v="4598.9499999999989"/>
    <n v="426"/>
    <n v="0"/>
    <x v="0"/>
    <x v="0"/>
  </r>
  <r>
    <x v="22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.59"/>
    <x v="0"/>
    <x v="0"/>
  </r>
  <r>
    <x v="22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1"/>
    <n v="3992.97"/>
    <n v="1910.0399999999997"/>
    <x v="0"/>
    <m/>
    <n v="0"/>
    <n v="1041.52"/>
    <n v="0"/>
    <n v="0"/>
    <n v="0"/>
    <n v="0"/>
    <n v="0"/>
    <n v="882.31"/>
    <n v="922.94"/>
    <n v="0"/>
    <n v="92.339999999999918"/>
    <n v="139.20000000000027"/>
    <n v="0"/>
    <n v="0"/>
    <n v="0"/>
    <n v="1035.1799999999998"/>
    <n v="0"/>
    <n v="0"/>
    <n v="0"/>
    <n v="894.75999999999976"/>
    <n v="2234.6000000000004"/>
    <x v="0"/>
    <x v="0"/>
  </r>
  <r>
    <x v="22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19"/>
    <n v="59397.18"/>
    <n v="96169.790000000008"/>
    <x v="0"/>
    <n v="5139.25"/>
    <n v="6053.47"/>
    <n v="2328.3900000000003"/>
    <n v="7128.97"/>
    <n v="2657.5099999999993"/>
    <n v="9548.7800000000007"/>
    <n v="0"/>
    <n v="9441.6499999999978"/>
    <n v="4437.1900000000005"/>
    <n v="8380.3100000000013"/>
    <n v="5762.0999999999985"/>
    <n v="6545.93"/>
    <n v="5124.84"/>
    <n v="6799.4499999999971"/>
    <n v="2639.3100000000013"/>
    <n v="6338"/>
    <n v="4946.0200000000004"/>
    <n v="16240.369999999995"/>
    <n v="13500.599999999999"/>
    <n v="6830.890000000014"/>
    <n v="12861.970000000001"/>
    <n v="10425.969999999987"/>
    <x v="0"/>
    <x v="0"/>
  </r>
  <r>
    <x v="22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2"/>
    <x v="21"/>
    <n v="22374.85"/>
    <n v="29298.239999999998"/>
    <x v="0"/>
    <n v="2705.93"/>
    <n v="1557.14"/>
    <n v="1167.6400000000003"/>
    <n v="0"/>
    <n v="0"/>
    <n v="8073.36"/>
    <n v="0"/>
    <n v="1069.3799999999992"/>
    <n v="2419.2099999999996"/>
    <n v="2125.6400000000012"/>
    <n v="1431.6999999999998"/>
    <n v="0"/>
    <n v="1658.4500000000007"/>
    <n v="4733.8999999999978"/>
    <n v="1505.8500000000004"/>
    <n v="0"/>
    <n v="6558.6399999999976"/>
    <n v="4358.4700000000012"/>
    <n v="1209.9200000000019"/>
    <n v="3662.84"/>
    <n v="3717.5099999999984"/>
    <n v="224.43999999999869"/>
    <x v="0"/>
    <x v="0"/>
  </r>
  <r>
    <x v="2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1"/>
    <n v="40.159999999999997"/>
    <n v="0"/>
    <x v="0"/>
    <m/>
    <m/>
    <n v="0"/>
    <n v="0"/>
    <n v="40.15999999999999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2"/>
    <n v="9100.4599999999991"/>
    <n v="6377.9599999999982"/>
    <x v="0"/>
    <m/>
    <n v="47.06"/>
    <n v="0"/>
    <n v="34.349999999999994"/>
    <n v="4609.41"/>
    <n v="0"/>
    <n v="0"/>
    <n v="1297.02"/>
    <n v="2982.16"/>
    <n v="3035.37"/>
    <n v="171.63000000000011"/>
    <n v="0"/>
    <n v="802.50000000000091"/>
    <n v="0"/>
    <n v="0"/>
    <n v="0"/>
    <n v="352.42000000000007"/>
    <n v="1386.3599999999997"/>
    <n v="76.420000000000073"/>
    <n v="471.88000000000011"/>
    <n v="105.91999999999825"/>
    <n v="0"/>
    <x v="0"/>
    <x v="0"/>
  </r>
  <r>
    <x v="2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4"/>
    <n v="12534.36"/>
    <n v="12629.76"/>
    <x v="0"/>
    <m/>
    <m/>
    <n v="0"/>
    <n v="0"/>
    <n v="4247.91"/>
    <n v="1201.56"/>
    <n v="0"/>
    <n v="2786.41"/>
    <n v="0"/>
    <n v="0"/>
    <n v="548.25"/>
    <n v="1283.7400000000002"/>
    <n v="594.30000000000018"/>
    <n v="1006.0299999999997"/>
    <n v="0"/>
    <n v="0"/>
    <n v="121.64000000000033"/>
    <n v="-55.859999999999673"/>
    <n v="1447.58"/>
    <n v="833.19999999999982"/>
    <n v="5574.68"/>
    <n v="0"/>
    <x v="0"/>
    <x v="0"/>
  </r>
  <r>
    <x v="23"/>
    <x v="5"/>
    <n v="697.21"/>
    <n v="0"/>
    <x v="0"/>
    <m/>
    <m/>
    <n v="0"/>
    <n v="0"/>
    <n v="0"/>
    <n v="0"/>
    <n v="0"/>
    <n v="0"/>
    <n v="0"/>
    <n v="0"/>
    <n v="196.56"/>
    <n v="0"/>
    <n v="99.38"/>
    <n v="0"/>
    <n v="0"/>
    <n v="0"/>
    <n v="169.39999999999998"/>
    <n v="0"/>
    <n v="231.87000000000006"/>
    <n v="0"/>
    <n v="0"/>
    <n v="0"/>
    <x v="0"/>
    <x v="0"/>
  </r>
  <r>
    <x v="2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7"/>
    <n v="6056.16"/>
    <n v="21175.299999999996"/>
    <x v="0"/>
    <m/>
    <n v="462.16"/>
    <n v="0"/>
    <n v="963.61999999999989"/>
    <n v="2928.66"/>
    <n v="5339.0700000000006"/>
    <n v="0"/>
    <n v="1099.0499999999993"/>
    <n v="0"/>
    <n v="375.64999999999964"/>
    <n v="395.10000000000036"/>
    <n v="1848.4900000000016"/>
    <n v="91.799999999999727"/>
    <n v="4044.4699999999993"/>
    <n v="0"/>
    <n v="0"/>
    <n v="635.13999999999987"/>
    <n v="836.26000000000022"/>
    <n v="220.52000000000044"/>
    <n v="4421.5899999999965"/>
    <n v="1784.9399999999996"/>
    <n v="2026.8900000000031"/>
    <x v="0"/>
    <x v="0"/>
  </r>
  <r>
    <x v="23"/>
    <x v="8"/>
    <n v="776.91"/>
    <n v="1756.79"/>
    <x v="0"/>
    <m/>
    <n v="751.65"/>
    <n v="0"/>
    <n v="0"/>
    <n v="0"/>
    <n v="421.44999999999993"/>
    <n v="0"/>
    <n v="0"/>
    <n v="0"/>
    <n v="488.5"/>
    <n v="0"/>
    <n v="0"/>
    <n v="776.91"/>
    <n v="95.190000000000055"/>
    <n v="0"/>
    <n v="0"/>
    <n v="0"/>
    <n v="0"/>
    <n v="0"/>
    <n v="0"/>
    <n v="0"/>
    <n v="0"/>
    <x v="0"/>
    <x v="0"/>
  </r>
  <r>
    <x v="23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10"/>
    <n v="8245.86"/>
    <n v="8737.7800000000007"/>
    <x v="0"/>
    <m/>
    <n v="1276.18"/>
    <n v="0"/>
    <n v="509.6099999999999"/>
    <n v="1391.29"/>
    <n v="0"/>
    <n v="0"/>
    <n v="1266"/>
    <n v="0"/>
    <n v="335.59999999999991"/>
    <n v="1794.7200000000003"/>
    <n v="974.50999999999976"/>
    <n v="1871.8999999999996"/>
    <n v="1090.08"/>
    <n v="0"/>
    <n v="0"/>
    <n v="1161.9300000000003"/>
    <n v="913.40000000000055"/>
    <n v="991.89999999999964"/>
    <n v="1338.2799999999997"/>
    <n v="1034.1200000000008"/>
    <n v="1723.2100000000009"/>
    <x v="0"/>
    <x v="0"/>
  </r>
  <r>
    <x v="23"/>
    <x v="11"/>
    <n v="52278.68"/>
    <n v="58671.810000000005"/>
    <x v="0"/>
    <m/>
    <n v="61.34"/>
    <n v="0"/>
    <n v="4641.5"/>
    <n v="10704.82"/>
    <n v="4040.7299999999996"/>
    <n v="0"/>
    <n v="12748.849999999999"/>
    <n v="7852.9500000000007"/>
    <n v="7744.3700000000026"/>
    <n v="2513.84"/>
    <n v="8091.32"/>
    <n v="11127.619999999999"/>
    <n v="7760.2099999999991"/>
    <n v="0"/>
    <n v="0"/>
    <n v="11203.180000000004"/>
    <n v="1862.1100000000006"/>
    <n v="3684.929999999993"/>
    <n v="6530.0400000000009"/>
    <n v="5191.3400000000038"/>
    <n v="4070.8499999999985"/>
    <x v="0"/>
    <x v="0"/>
  </r>
  <r>
    <x v="23"/>
    <x v="12"/>
    <n v="7807.75"/>
    <n v="15585.3"/>
    <x v="0"/>
    <m/>
    <m/>
    <n v="0"/>
    <n v="1174.58"/>
    <n v="1095.1500000000001"/>
    <n v="1568.67"/>
    <n v="0"/>
    <n v="2827.42"/>
    <n v="0"/>
    <n v="2956.5499999999993"/>
    <n v="64.449999999999818"/>
    <n v="446.53000000000065"/>
    <n v="1225.6800000000003"/>
    <n v="38.450000000000728"/>
    <n v="0"/>
    <n v="0"/>
    <n v="2520.4299999999998"/>
    <n v="4943.5299999999988"/>
    <n v="1490.2699999999995"/>
    <n v="217.79999999999927"/>
    <n v="1411.7700000000004"/>
    <n v="195.69000000000051"/>
    <x v="0"/>
    <x v="0"/>
  </r>
  <r>
    <x v="23"/>
    <x v="13"/>
    <n v="13846.9"/>
    <n v="10198.469999999999"/>
    <x v="0"/>
    <m/>
    <n v="233.3"/>
    <n v="0"/>
    <n v="307.05"/>
    <n v="3950.06"/>
    <n v="450.66999999999996"/>
    <n v="0"/>
    <n v="2905.97"/>
    <n v="49.210000000000036"/>
    <n v="1538.3600000000006"/>
    <n v="2527.35"/>
    <n v="565.04"/>
    <n v="2430.4000000000005"/>
    <n v="60.199999999999818"/>
    <n v="0"/>
    <n v="0"/>
    <n v="877.65999999999985"/>
    <n v="1871.8400000000001"/>
    <n v="2875.4400000000005"/>
    <n v="1129.2600000000002"/>
    <n v="1136.7799999999988"/>
    <n v="416.89999999999964"/>
    <x v="0"/>
    <x v="0"/>
  </r>
  <r>
    <x v="23"/>
    <x v="14"/>
    <n v="203430.3"/>
    <n v="214786.53"/>
    <x v="0"/>
    <m/>
    <n v="27058.45"/>
    <n v="0"/>
    <n v="20249.84"/>
    <n v="79883.06"/>
    <n v="31508.049999999996"/>
    <n v="13743.680000000008"/>
    <n v="28282.760000000009"/>
    <n v="7462.6399999999994"/>
    <n v="13713.759999999995"/>
    <n v="12644.080000000002"/>
    <n v="12446.530000000013"/>
    <n v="17367.909999999989"/>
    <n v="10702.75999999998"/>
    <n v="0"/>
    <n v="0"/>
    <n v="29616.020000000019"/>
    <n v="36783.040000000008"/>
    <n v="20909.049999999988"/>
    <n v="12237.48000000001"/>
    <n v="21803.859999999986"/>
    <n v="13355.789999999979"/>
    <x v="0"/>
    <x v="0"/>
  </r>
  <r>
    <x v="23"/>
    <x v="15"/>
    <n v="36992.26"/>
    <n v="66821.899999999994"/>
    <x v="0"/>
    <m/>
    <n v="1558.6"/>
    <n v="0"/>
    <n v="5418.8099999999995"/>
    <n v="11798.05"/>
    <n v="6892"/>
    <n v="0"/>
    <n v="11272.720000000001"/>
    <n v="302.59000000000015"/>
    <n v="7038.73"/>
    <n v="9207.32"/>
    <n v="1255.5899999999965"/>
    <n v="2851.1500000000015"/>
    <n v="7935.510000000002"/>
    <n v="0"/>
    <n v="0"/>
    <n v="7534.3899999999994"/>
    <n v="12894.43"/>
    <n v="3869.6699999999983"/>
    <n v="11126.419999999998"/>
    <n v="1429.0900000000038"/>
    <n v="1310.3600000000006"/>
    <x v="0"/>
    <x v="0"/>
  </r>
  <r>
    <x v="23"/>
    <x v="16"/>
    <n v="0"/>
    <n v="48230.14"/>
    <x v="0"/>
    <m/>
    <m/>
    <n v="0"/>
    <n v="0"/>
    <n v="0"/>
    <n v="9870"/>
    <n v="0"/>
    <n v="4944"/>
    <n v="0"/>
    <n v="4860"/>
    <n v="0"/>
    <n v="2661"/>
    <n v="0"/>
    <n v="25010"/>
    <n v="0"/>
    <n v="0"/>
    <n v="0"/>
    <n v="612.13999999999942"/>
    <n v="0"/>
    <n v="273"/>
    <n v="0"/>
    <n v="11576.86"/>
    <x v="0"/>
    <x v="0"/>
  </r>
  <r>
    <x v="2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3"/>
    <x v="19"/>
    <n v="25475.43"/>
    <n v="28727.200000000001"/>
    <x v="0"/>
    <m/>
    <n v="2040.17"/>
    <n v="0"/>
    <n v="7406.66"/>
    <n v="6639.05"/>
    <n v="869.93000000000029"/>
    <n v="763.64999999999964"/>
    <n v="387.81999999999971"/>
    <n v="0"/>
    <n v="1584.7600000000002"/>
    <n v="3683.4299999999994"/>
    <n v="2559.92"/>
    <n v="2033.7800000000007"/>
    <n v="1707.2399999999998"/>
    <n v="0"/>
    <n v="0"/>
    <n v="3239.1100000000006"/>
    <n v="2536.6500000000015"/>
    <n v="1656.75"/>
    <n v="2174.3899999999994"/>
    <n v="7459.66"/>
    <n v="2488.1699999999983"/>
    <x v="0"/>
    <x v="0"/>
  </r>
  <r>
    <x v="23"/>
    <x v="20"/>
    <n v="6679.87"/>
    <n v="33892.229999999996"/>
    <x v="0"/>
    <m/>
    <n v="2338.23"/>
    <n v="0"/>
    <n v="4285.07"/>
    <n v="0"/>
    <n v="2939.0099999999993"/>
    <n v="0"/>
    <n v="2654.3300000000017"/>
    <n v="0"/>
    <n v="6051.6500000000015"/>
    <n v="0"/>
    <n v="4684.619999999999"/>
    <n v="742.03"/>
    <n v="2520.6399999999994"/>
    <n v="0"/>
    <n v="0"/>
    <n v="699.90000000000009"/>
    <n v="4514.0600000000013"/>
    <n v="3645.7599999999993"/>
    <n v="2312.4399999999987"/>
    <n v="1592.1800000000003"/>
    <n v="6390.5000000000036"/>
    <x v="0"/>
    <x v="0"/>
  </r>
  <r>
    <x v="23"/>
    <x v="21"/>
    <n v="8760.01"/>
    <n v="18369.8"/>
    <x v="0"/>
    <m/>
    <n v="430.33"/>
    <n v="0"/>
    <n v="1541.4"/>
    <n v="4715.25"/>
    <n v="1055.5999999999999"/>
    <n v="0"/>
    <n v="3796.01"/>
    <n v="0"/>
    <n v="2854.2099999999991"/>
    <n v="0"/>
    <n v="3612.8600000000006"/>
    <n v="880.26000000000022"/>
    <n v="100.73999999999978"/>
    <n v="0"/>
    <n v="0"/>
    <n v="2121.3899999999994"/>
    <n v="3879.8500000000004"/>
    <n v="1043.1100000000006"/>
    <n v="1098.7999999999993"/>
    <n v="0"/>
    <n v="1835.4200000000019"/>
    <x v="0"/>
    <x v="0"/>
  </r>
  <r>
    <x v="24"/>
    <x v="0"/>
    <n v="0"/>
    <n v="2806.8"/>
    <x v="0"/>
    <m/>
    <m/>
    <n v="0"/>
    <n v="280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4"/>
    <n v="7070.53"/>
    <n v="2749.4799999999996"/>
    <x v="0"/>
    <m/>
    <m/>
    <n v="0"/>
    <n v="60.14"/>
    <n v="0"/>
    <n v="1266.55"/>
    <n v="0"/>
    <n v="0"/>
    <n v="3118.56"/>
    <n v="0"/>
    <n v="1184.7400000000002"/>
    <n v="0"/>
    <n v="0"/>
    <n v="0"/>
    <n v="0"/>
    <n v="0"/>
    <n v="1309.7699999999995"/>
    <n v="0"/>
    <n v="631.22000000000025"/>
    <n v="596.54999999999995"/>
    <n v="826.23999999999978"/>
    <n v="0"/>
    <x v="0"/>
    <x v="0"/>
  </r>
  <r>
    <x v="24"/>
    <x v="5"/>
    <n v="159"/>
    <n v="390"/>
    <x v="0"/>
    <m/>
    <m/>
    <n v="0"/>
    <n v="0"/>
    <n v="0"/>
    <n v="0"/>
    <n v="0"/>
    <n v="0"/>
    <n v="0"/>
    <n v="0"/>
    <n v="0"/>
    <n v="0"/>
    <n v="0"/>
    <n v="0"/>
    <n v="159"/>
    <n v="0"/>
    <n v="0"/>
    <n v="390"/>
    <n v="0"/>
    <n v="0"/>
    <n v="0"/>
    <n v="0"/>
    <x v="0"/>
    <x v="0"/>
  </r>
  <r>
    <x v="2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7"/>
    <n v="270"/>
    <n v="27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"/>
    <n v="0"/>
    <x v="0"/>
    <x v="0"/>
  </r>
  <r>
    <x v="24"/>
    <x v="8"/>
    <n v="4244.16"/>
    <n v="4180.2"/>
    <x v="0"/>
    <m/>
    <m/>
    <n v="0"/>
    <n v="1779.12"/>
    <n v="0"/>
    <n v="0"/>
    <n v="0"/>
    <n v="0"/>
    <n v="2673.48"/>
    <n v="0"/>
    <n v="1570.6799999999998"/>
    <n v="0"/>
    <n v="0"/>
    <n v="0"/>
    <n v="0"/>
    <n v="2401.08"/>
    <n v="0"/>
    <n v="0"/>
    <n v="0"/>
    <n v="0"/>
    <n v="0"/>
    <n v="0"/>
    <x v="0"/>
    <x v="0"/>
  </r>
  <r>
    <x v="24"/>
    <x v="9"/>
    <n v="89.5"/>
    <n v="47"/>
    <x v="0"/>
    <m/>
    <m/>
    <n v="0"/>
    <n v="0"/>
    <n v="0"/>
    <n v="0"/>
    <n v="0"/>
    <n v="0"/>
    <n v="47"/>
    <n v="47"/>
    <n v="0"/>
    <n v="0"/>
    <n v="42.5"/>
    <n v="0"/>
    <n v="0"/>
    <n v="0"/>
    <n v="0"/>
    <n v="0"/>
    <n v="0"/>
    <n v="0"/>
    <n v="0"/>
    <n v="0"/>
    <x v="0"/>
    <x v="0"/>
  </r>
  <r>
    <x v="24"/>
    <x v="10"/>
    <n v="31811.85"/>
    <n v="51114.77"/>
    <x v="0"/>
    <m/>
    <m/>
    <n v="0"/>
    <n v="10307.75"/>
    <n v="0"/>
    <n v="2932.1000000000004"/>
    <n v="0"/>
    <n v="5732.5199999999986"/>
    <n v="15117.35"/>
    <n v="7268.25"/>
    <n v="6065.4999999999982"/>
    <n v="1459.9000000000015"/>
    <n v="3170"/>
    <n v="743.59999999999854"/>
    <n v="0"/>
    <n v="3988.630000000001"/>
    <n v="3569.5"/>
    <n v="9917.0199999999968"/>
    <n v="0"/>
    <n v="4875.5"/>
    <n v="3889.5"/>
    <n v="7506.1000000000058"/>
    <x v="0"/>
    <x v="0"/>
  </r>
  <r>
    <x v="24"/>
    <x v="11"/>
    <n v="1958"/>
    <n v="8119.5"/>
    <x v="0"/>
    <m/>
    <m/>
    <n v="0"/>
    <n v="1895"/>
    <n v="0"/>
    <n v="0"/>
    <n v="0"/>
    <n v="0"/>
    <n v="1958"/>
    <n v="1928"/>
    <n v="0"/>
    <n v="0"/>
    <n v="0"/>
    <n v="1339"/>
    <n v="0"/>
    <n v="1117.5"/>
    <n v="0"/>
    <n v="0"/>
    <n v="0"/>
    <n v="1840"/>
    <n v="0"/>
    <n v="0"/>
    <x v="0"/>
    <x v="0"/>
  </r>
  <r>
    <x v="24"/>
    <x v="12"/>
    <n v="0"/>
    <n v="1702.93"/>
    <x v="0"/>
    <m/>
    <m/>
    <n v="0"/>
    <n v="0"/>
    <n v="0"/>
    <n v="0"/>
    <n v="0"/>
    <n v="1702.93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14"/>
    <n v="16675.88"/>
    <n v="28376.800000000003"/>
    <x v="0"/>
    <m/>
    <m/>
    <n v="0"/>
    <n v="6865.32"/>
    <n v="0"/>
    <n v="2612.0200000000004"/>
    <n v="0"/>
    <n v="4612.119999999999"/>
    <n v="6402.44"/>
    <n v="3012.1000000000022"/>
    <n v="3332.5000000000009"/>
    <n v="1398.119999999999"/>
    <n v="1104.7199999999993"/>
    <n v="4231.4000000000015"/>
    <n v="1049.5"/>
    <n v="0"/>
    <n v="722.39999999999964"/>
    <n v="1299.8999999999978"/>
    <n v="2103.7000000000007"/>
    <n v="2385.2000000000007"/>
    <n v="1960.6200000000008"/>
    <n v="1846.7000000000007"/>
    <x v="0"/>
    <x v="0"/>
  </r>
  <r>
    <x v="24"/>
    <x v="15"/>
    <n v="33327.160000000003"/>
    <n v="57994.630000000005"/>
    <x v="0"/>
    <m/>
    <m/>
    <n v="0"/>
    <n v="5390.97"/>
    <n v="0"/>
    <n v="4831.6500000000005"/>
    <n v="0"/>
    <n v="5713.15"/>
    <n v="12581.51"/>
    <n v="6500.7000000000007"/>
    <n v="5725.9"/>
    <n v="844.59999999999854"/>
    <n v="356"/>
    <n v="11039.11"/>
    <n v="542.45000000000073"/>
    <n v="2722.8499999999985"/>
    <n v="2453.0999999999985"/>
    <n v="8969"/>
    <n v="5790.7000000000007"/>
    <n v="6105.0999999999985"/>
    <n v="5877.5000000000036"/>
    <n v="8847.1000000000058"/>
    <x v="0"/>
    <x v="0"/>
  </r>
  <r>
    <x v="24"/>
    <x v="16"/>
    <n v="0"/>
    <n v="32547"/>
    <x v="0"/>
    <m/>
    <m/>
    <n v="0"/>
    <n v="15000"/>
    <n v="0"/>
    <n v="0"/>
    <n v="0"/>
    <n v="0"/>
    <n v="0"/>
    <n v="0"/>
    <n v="0"/>
    <n v="1080"/>
    <n v="0"/>
    <n v="0"/>
    <n v="0"/>
    <n v="0"/>
    <n v="0"/>
    <n v="0"/>
    <n v="0"/>
    <n v="16467"/>
    <n v="0"/>
    <n v="23"/>
    <x v="0"/>
    <x v="0"/>
  </r>
  <r>
    <x v="2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4"/>
    <x v="20"/>
    <n v="3125.2"/>
    <n v="3753.25"/>
    <x v="0"/>
    <m/>
    <m/>
    <n v="0"/>
    <n v="0"/>
    <n v="0"/>
    <n v="0"/>
    <n v="0"/>
    <n v="0"/>
    <n v="775.2"/>
    <n v="0"/>
    <n v="0"/>
    <n v="2550"/>
    <n v="0"/>
    <n v="0"/>
    <n v="0"/>
    <n v="58.25"/>
    <n v="0"/>
    <n v="0"/>
    <n v="2350"/>
    <n v="1145"/>
    <n v="0"/>
    <n v="0"/>
    <x v="0"/>
    <x v="0"/>
  </r>
  <r>
    <x v="2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4"/>
    <n v="0"/>
    <n v="1303"/>
    <x v="0"/>
    <m/>
    <m/>
    <n v="0"/>
    <n v="0"/>
    <n v="0"/>
    <n v="0"/>
    <n v="0"/>
    <n v="0"/>
    <n v="0"/>
    <n v="0"/>
    <n v="0"/>
    <n v="0"/>
    <n v="0"/>
    <n v="1303"/>
    <n v="0"/>
    <n v="0"/>
    <n v="0"/>
    <n v="0"/>
    <n v="0"/>
    <n v="0"/>
    <n v="0"/>
    <n v="0"/>
    <x v="0"/>
    <x v="0"/>
  </r>
  <r>
    <x v="2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8"/>
    <n v="199.12"/>
    <n v="0"/>
    <x v="0"/>
    <m/>
    <m/>
    <n v="0"/>
    <n v="0"/>
    <n v="0"/>
    <n v="0"/>
    <n v="0"/>
    <n v="0"/>
    <n v="0"/>
    <n v="0"/>
    <n v="199.12"/>
    <n v="0"/>
    <n v="0"/>
    <n v="0"/>
    <n v="0"/>
    <n v="0"/>
    <n v="0"/>
    <n v="0"/>
    <n v="0"/>
    <n v="0"/>
    <n v="0"/>
    <n v="0"/>
    <x v="0"/>
    <x v="0"/>
  </r>
  <r>
    <x v="2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1"/>
    <n v="1185.31"/>
    <n v="1396.38"/>
    <x v="0"/>
    <m/>
    <m/>
    <n v="0"/>
    <n v="178"/>
    <n v="0"/>
    <n v="0"/>
    <n v="0"/>
    <n v="-0.43999999999999773"/>
    <n v="0"/>
    <n v="836.44"/>
    <n v="352.68"/>
    <n v="0"/>
    <n v="503.29217391304354"/>
    <n v="0"/>
    <n v="231.01782608695646"/>
    <n v="0"/>
    <n v="98.319999999999936"/>
    <n v="107.84999999999991"/>
    <n v="0"/>
    <n v="274.5300000000002"/>
    <n v="0"/>
    <n v="273.17999999999984"/>
    <x v="0"/>
    <x v="0"/>
  </r>
  <r>
    <x v="2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4"/>
    <n v="17488.490000000002"/>
    <n v="23313.84"/>
    <x v="0"/>
    <m/>
    <m/>
    <n v="0"/>
    <n v="4383"/>
    <n v="0"/>
    <n v="2645.79"/>
    <n v="0"/>
    <n v="0"/>
    <n v="0"/>
    <n v="0"/>
    <n v="8192.73"/>
    <n v="5489.21"/>
    <n v="3512.3778260869567"/>
    <n v="3927"/>
    <n v="-712.35782608695627"/>
    <n v="1245.9900000000016"/>
    <n v="2678.3799999999992"/>
    <n v="2556.6999999999971"/>
    <n v="2266.1600000000017"/>
    <n v="1514.9500000000007"/>
    <n v="1551.2000000000007"/>
    <n v="1517.0499999999993"/>
    <x v="0"/>
    <x v="0"/>
  </r>
  <r>
    <x v="2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1"/>
    <n v="0"/>
    <n v="1026.49"/>
    <x v="0"/>
    <m/>
    <n v="0"/>
    <n v="0"/>
    <n v="0"/>
    <n v="0"/>
    <n v="0"/>
    <n v="0"/>
    <n v="0"/>
    <n v="0"/>
    <n v="0"/>
    <n v="0"/>
    <n v="0"/>
    <n v="0"/>
    <n v="1026.49"/>
    <n v="0"/>
    <n v="0"/>
    <n v="1026.49"/>
    <n v="0"/>
    <n v="-1026.49"/>
    <n v="0"/>
    <n v="0"/>
    <n v="0"/>
    <x v="0"/>
    <x v="0"/>
  </r>
  <r>
    <x v="26"/>
    <x v="2"/>
    <n v="4904.07"/>
    <n v="5519.01"/>
    <x v="0"/>
    <m/>
    <n v="0"/>
    <n v="0"/>
    <n v="0"/>
    <n v="0"/>
    <n v="0"/>
    <n v="0"/>
    <n v="0"/>
    <n v="1051.2"/>
    <n v="1641.33"/>
    <n v="0"/>
    <n v="1860.1"/>
    <n v="2076.8199999999997"/>
    <n v="0"/>
    <n v="1776.0499999999997"/>
    <n v="0"/>
    <n v="-4904.07"/>
    <n v="0"/>
    <n v="4904.07"/>
    <n v="2017.5800000000004"/>
    <n v="0"/>
    <n v="0"/>
    <x v="0"/>
    <x v="0"/>
  </r>
  <r>
    <x v="26"/>
    <x v="3"/>
    <n v="0"/>
    <n v="457.2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.22"/>
    <n v="0"/>
    <n v="0"/>
    <x v="0"/>
    <x v="0"/>
  </r>
  <r>
    <x v="26"/>
    <x v="4"/>
    <n v="2959.36"/>
    <n v="6535.03"/>
    <x v="0"/>
    <m/>
    <n v="0"/>
    <n v="0"/>
    <n v="0"/>
    <n v="1132.48"/>
    <n v="0"/>
    <n v="0"/>
    <n v="4044.6"/>
    <n v="0"/>
    <n v="0"/>
    <n v="0"/>
    <n v="0"/>
    <n v="1826.88"/>
    <n v="2490.4299999999998"/>
    <n v="0"/>
    <n v="0"/>
    <n v="-468.93000000000029"/>
    <n v="0"/>
    <n v="468.93000000000029"/>
    <n v="0"/>
    <n v="0"/>
    <n v="0"/>
    <x v="0"/>
    <x v="0"/>
  </r>
  <r>
    <x v="26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8"/>
    <n v="2875.84"/>
    <n v="4825.79"/>
    <x v="0"/>
    <m/>
    <n v="0"/>
    <n v="0"/>
    <n v="838.84"/>
    <n v="464.72"/>
    <n v="0"/>
    <n v="0"/>
    <n v="0"/>
    <n v="448.67999999999995"/>
    <n v="0"/>
    <n v="0"/>
    <n v="1948.9499999999998"/>
    <n v="1394.1999999999998"/>
    <n v="0"/>
    <n v="0"/>
    <n v="0"/>
    <n v="-2307.6"/>
    <n v="0"/>
    <n v="2875.84"/>
    <n v="2038"/>
    <n v="0"/>
    <n v="0"/>
    <x v="0"/>
    <x v="0"/>
  </r>
  <r>
    <x v="26"/>
    <x v="9"/>
    <n v="934.23"/>
    <n v="928.1"/>
    <x v="0"/>
    <m/>
    <n v="0"/>
    <n v="0"/>
    <n v="0"/>
    <n v="340.21"/>
    <n v="0"/>
    <n v="0"/>
    <n v="536.77"/>
    <n v="230.20999999999998"/>
    <n v="0"/>
    <n v="0"/>
    <n v="0"/>
    <n v="363.81000000000006"/>
    <n v="0"/>
    <n v="0"/>
    <n v="0"/>
    <n v="-542.90000000000009"/>
    <n v="391.33000000000004"/>
    <n v="542.90000000000009"/>
    <n v="0"/>
    <n v="0"/>
    <n v="0"/>
    <x v="0"/>
    <x v="0"/>
  </r>
  <r>
    <x v="26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11"/>
    <n v="1409.4"/>
    <n v="1552.96"/>
    <x v="0"/>
    <m/>
    <n v="407.88"/>
    <n v="0"/>
    <n v="0"/>
    <n v="538.79999999999995"/>
    <n v="0"/>
    <n v="0"/>
    <n v="0"/>
    <n v="0"/>
    <n v="408.36"/>
    <n v="0"/>
    <n v="355.48"/>
    <n v="0"/>
    <n v="0"/>
    <n v="0"/>
    <n v="0"/>
    <n v="-157.55999999999995"/>
    <n v="381.24"/>
    <n v="1028.1600000000001"/>
    <n v="0"/>
    <n v="0"/>
    <n v="0"/>
    <x v="0"/>
    <x v="0"/>
  </r>
  <r>
    <x v="26"/>
    <x v="12"/>
    <n v="324.8"/>
    <n v="546.97"/>
    <x v="0"/>
    <m/>
    <n v="0"/>
    <n v="0"/>
    <n v="0"/>
    <n v="0"/>
    <n v="0"/>
    <n v="0"/>
    <n v="0"/>
    <n v="0"/>
    <n v="0"/>
    <n v="0"/>
    <n v="0"/>
    <n v="0"/>
    <n v="237.85"/>
    <n v="0"/>
    <n v="0"/>
    <n v="237.85"/>
    <n v="0"/>
    <n v="86.950000000000017"/>
    <n v="309.12"/>
    <n v="0"/>
    <n v="0"/>
    <x v="0"/>
    <x v="0"/>
  </r>
  <r>
    <x v="26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14"/>
    <n v="6638.73"/>
    <n v="6257.7"/>
    <x v="0"/>
    <m/>
    <n v="323.10000000000002"/>
    <n v="0"/>
    <n v="968.08"/>
    <n v="2500.87"/>
    <n v="873.1099999999999"/>
    <n v="0"/>
    <n v="1086.1199999999999"/>
    <n v="703.45000000000027"/>
    <n v="431.71000000000004"/>
    <n v="357.48"/>
    <n v="408.53999999999996"/>
    <n v="575.05999999999949"/>
    <n v="967.43000000000029"/>
    <n v="1242.4100000000008"/>
    <n v="0"/>
    <n v="-3596.8300000000004"/>
    <n v="815.01000000000022"/>
    <n v="4856.2899999999991"/>
    <n v="384.59999999999945"/>
    <n v="0"/>
    <n v="0"/>
    <x v="0"/>
    <x v="0"/>
  </r>
  <r>
    <x v="26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16"/>
    <n v="2102.1999999999998"/>
    <n v="0"/>
    <x v="0"/>
    <m/>
    <n v="0"/>
    <n v="0"/>
    <n v="0"/>
    <n v="2102.1999999999998"/>
    <n v="0"/>
    <n v="0"/>
    <n v="0"/>
    <n v="0"/>
    <n v="0"/>
    <n v="0"/>
    <n v="0"/>
    <n v="0"/>
    <n v="0"/>
    <n v="0"/>
    <n v="0"/>
    <n v="-2102.1999999999998"/>
    <n v="0"/>
    <n v="2102.1999999999998"/>
    <n v="0"/>
    <n v="0"/>
    <n v="0"/>
    <x v="0"/>
    <x v="0"/>
  </r>
  <r>
    <x v="26"/>
    <x v="17"/>
    <n v="7466.5"/>
    <n v="4954.2"/>
    <x v="0"/>
    <m/>
    <n v="0"/>
    <n v="0"/>
    <n v="0"/>
    <n v="0"/>
    <n v="1201.68"/>
    <n v="0"/>
    <n v="0"/>
    <n v="0"/>
    <n v="0"/>
    <n v="0"/>
    <n v="0"/>
    <n v="5117.5"/>
    <n v="0"/>
    <n v="0"/>
    <n v="0"/>
    <n v="-4265.63"/>
    <n v="851.87000000000012"/>
    <n v="6614.63"/>
    <n v="2900.6499999999996"/>
    <n v="0"/>
    <n v="0"/>
    <x v="0"/>
    <x v="0"/>
  </r>
  <r>
    <x v="26"/>
    <x v="18"/>
    <n v="1012.79"/>
    <n v="4317.68"/>
    <x v="0"/>
    <m/>
    <n v="0"/>
    <n v="0"/>
    <n v="0"/>
    <n v="0"/>
    <n v="0"/>
    <n v="0"/>
    <n v="0"/>
    <n v="0"/>
    <n v="0"/>
    <n v="1012.79"/>
    <n v="2377.0100000000002"/>
    <n v="0"/>
    <n v="0"/>
    <n v="0"/>
    <n v="0"/>
    <n v="927.88000000000011"/>
    <n v="1940.67"/>
    <n v="-927.88000000000011"/>
    <n v="0"/>
    <n v="0"/>
    <n v="0"/>
    <x v="0"/>
    <x v="0"/>
  </r>
  <r>
    <x v="26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6"/>
    <x v="20"/>
    <n v="6367.0499999999993"/>
    <n v="4426.71"/>
    <x v="0"/>
    <m/>
    <n v="0"/>
    <n v="0"/>
    <n v="614.62"/>
    <n v="737.8"/>
    <n v="1241.1599999999999"/>
    <n v="0"/>
    <n v="1067.3800000000001"/>
    <n v="939.08000000000015"/>
    <n v="555.12000000000035"/>
    <n v="1583.98"/>
    <n v="0"/>
    <n v="1104.6500000000001"/>
    <n v="948.42999999999984"/>
    <n v="0"/>
    <n v="0"/>
    <n v="-3417.0800000000004"/>
    <n v="0"/>
    <n v="5418.62"/>
    <n v="0"/>
    <n v="0"/>
    <n v="0"/>
    <x v="0"/>
    <x v="0"/>
  </r>
  <r>
    <x v="26"/>
    <x v="21"/>
    <n v="21144.92"/>
    <n v="21907.89"/>
    <x v="0"/>
    <m/>
    <n v="0"/>
    <n v="0"/>
    <n v="4404.3999999999996"/>
    <n v="4240.3599999999997"/>
    <n v="1996.4000000000005"/>
    <n v="0"/>
    <n v="0"/>
    <n v="0"/>
    <n v="6614.7300000000005"/>
    <n v="3181.4400000000005"/>
    <n v="2382.7299999999996"/>
    <n v="3342.3599999999997"/>
    <n v="0"/>
    <n v="3693.9600000000009"/>
    <n v="0"/>
    <n v="-7948.4900000000007"/>
    <n v="6509.6299999999992"/>
    <n v="14635.289999999997"/>
    <n v="0"/>
    <n v="0"/>
    <n v="0"/>
    <x v="0"/>
    <x v="0"/>
  </r>
  <r>
    <x v="27"/>
    <x v="0"/>
    <n v="4247"/>
    <n v="0"/>
    <x v="0"/>
    <n v="1324"/>
    <n v="0"/>
    <n v="0"/>
    <n v="0"/>
    <n v="0"/>
    <n v="0"/>
    <n v="0"/>
    <n v="0"/>
    <n v="1047"/>
    <n v="0"/>
    <n v="262"/>
    <n v="0"/>
    <n v="126"/>
    <n v="0"/>
    <n v="0"/>
    <n v="0"/>
    <n v="1488"/>
    <n v="0"/>
    <n v="0"/>
    <n v="0"/>
    <n v="0"/>
    <n v="0"/>
    <x v="0"/>
    <x v="0"/>
  </r>
  <r>
    <x v="27"/>
    <x v="1"/>
    <n v="2212"/>
    <n v="2175"/>
    <x v="0"/>
    <n v="586"/>
    <n v="0"/>
    <n v="0"/>
    <n v="578"/>
    <n v="0"/>
    <n v="0"/>
    <n v="0"/>
    <n v="588"/>
    <n v="0"/>
    <n v="0"/>
    <n v="849"/>
    <n v="0"/>
    <n v="777"/>
    <n v="608"/>
    <n v="0"/>
    <n v="0"/>
    <n v="0"/>
    <n v="401"/>
    <n v="0"/>
    <n v="0"/>
    <n v="0"/>
    <n v="491"/>
    <x v="0"/>
    <x v="0"/>
  </r>
  <r>
    <x v="27"/>
    <x v="2"/>
    <n v="27723"/>
    <n v="46672"/>
    <x v="0"/>
    <n v="3749"/>
    <n v="3583"/>
    <n v="1438"/>
    <n v="3445"/>
    <n v="3805"/>
    <n v="9556"/>
    <n v="-1531"/>
    <n v="3473"/>
    <n v="3889"/>
    <n v="4230"/>
    <n v="4137"/>
    <n v="2709"/>
    <n v="4498"/>
    <n v="5380"/>
    <n v="701"/>
    <n v="0"/>
    <n v="3248"/>
    <n v="4700"/>
    <n v="1779"/>
    <n v="7586"/>
    <n v="2010"/>
    <n v="1037"/>
    <x v="0"/>
    <x v="0"/>
  </r>
  <r>
    <x v="27"/>
    <x v="3"/>
    <n v="0"/>
    <n v="3071"/>
    <x v="0"/>
    <m/>
    <m/>
    <n v="0"/>
    <n v="276"/>
    <n v="0"/>
    <n v="885"/>
    <n v="0"/>
    <n v="0"/>
    <n v="0"/>
    <n v="497"/>
    <n v="0"/>
    <n v="0"/>
    <n v="0"/>
    <n v="784"/>
    <n v="0"/>
    <n v="0"/>
    <n v="0"/>
    <n v="527"/>
    <n v="0"/>
    <n v="102"/>
    <n v="0"/>
    <n v="0"/>
    <x v="0"/>
    <x v="0"/>
  </r>
  <r>
    <x v="27"/>
    <x v="4"/>
    <n v="5415"/>
    <n v="4752"/>
    <x v="0"/>
    <n v="1093"/>
    <n v="950"/>
    <n v="1590"/>
    <n v="-237"/>
    <n v="0"/>
    <n v="634"/>
    <n v="347"/>
    <n v="2092"/>
    <n v="40"/>
    <n v="106"/>
    <n v="31"/>
    <n v="47"/>
    <n v="0"/>
    <n v="0"/>
    <n v="439"/>
    <n v="0"/>
    <n v="566"/>
    <n v="291"/>
    <n v="440"/>
    <n v="0"/>
    <n v="869"/>
    <n v="387"/>
    <x v="0"/>
    <x v="0"/>
  </r>
  <r>
    <x v="27"/>
    <x v="5"/>
    <n v="1850.59"/>
    <n v="1059.5899999999999"/>
    <x v="0"/>
    <n v="585"/>
    <m/>
    <n v="0"/>
    <n v="0"/>
    <n v="0"/>
    <n v="781"/>
    <n v="0"/>
    <n v="0"/>
    <n v="0"/>
    <n v="0"/>
    <n v="786"/>
    <n v="0"/>
    <n v="201"/>
    <n v="0"/>
    <n v="0"/>
    <n v="0"/>
    <n v="0"/>
    <n v="0"/>
    <n v="0"/>
    <n v="0"/>
    <n v="278.58999999999992"/>
    <n v="0"/>
    <x v="0"/>
    <x v="0"/>
  </r>
  <r>
    <x v="27"/>
    <x v="6"/>
    <n v="3092"/>
    <n v="3357"/>
    <x v="0"/>
    <m/>
    <m/>
    <n v="427"/>
    <n v="691"/>
    <n v="0"/>
    <n v="0"/>
    <n v="0"/>
    <n v="0"/>
    <n v="709"/>
    <n v="0"/>
    <n v="465"/>
    <n v="475"/>
    <n v="341"/>
    <n v="320"/>
    <n v="0"/>
    <n v="0"/>
    <n v="243"/>
    <n v="451"/>
    <n v="224"/>
    <n v="737"/>
    <n v="683"/>
    <n v="0"/>
    <x v="0"/>
    <x v="0"/>
  </r>
  <r>
    <x v="27"/>
    <x v="7"/>
    <n v="4452"/>
    <n v="4507"/>
    <x v="0"/>
    <n v="800"/>
    <n v="1093"/>
    <n v="380"/>
    <n v="0"/>
    <n v="682"/>
    <n v="0"/>
    <n v="0"/>
    <n v="744"/>
    <n v="0"/>
    <n v="0"/>
    <n v="430"/>
    <n v="620"/>
    <n v="1008"/>
    <n v="714"/>
    <n v="0"/>
    <n v="239"/>
    <n v="476"/>
    <n v="538"/>
    <n v="117"/>
    <n v="0"/>
    <n v="559"/>
    <n v="210"/>
    <x v="0"/>
    <x v="0"/>
  </r>
  <r>
    <x v="27"/>
    <x v="8"/>
    <n v="8425"/>
    <n v="3596"/>
    <x v="0"/>
    <n v="2048"/>
    <n v="213"/>
    <n v="582"/>
    <n v="11"/>
    <n v="1599"/>
    <n v="265"/>
    <n v="519"/>
    <n v="407"/>
    <n v="540"/>
    <n v="0"/>
    <n v="54"/>
    <n v="135"/>
    <n v="378"/>
    <n v="239"/>
    <n v="444"/>
    <n v="41"/>
    <n v="372"/>
    <n v="573"/>
    <n v="945"/>
    <n v="768"/>
    <n v="944"/>
    <n v="750"/>
    <x v="0"/>
    <x v="0"/>
  </r>
  <r>
    <x v="27"/>
    <x v="9"/>
    <n v="7654"/>
    <n v="15357"/>
    <x v="0"/>
    <n v="1042"/>
    <n v="2656"/>
    <n v="1218"/>
    <n v="804"/>
    <n v="0"/>
    <n v="1535"/>
    <n v="0"/>
    <n v="363"/>
    <n v="922"/>
    <n v="2174"/>
    <n v="104"/>
    <n v="1702"/>
    <n v="1441"/>
    <n v="1981"/>
    <n v="0"/>
    <n v="0"/>
    <n v="1453"/>
    <n v="1648"/>
    <n v="634"/>
    <n v="1654"/>
    <n v="840"/>
    <n v="2890"/>
    <x v="0"/>
    <x v="0"/>
  </r>
  <r>
    <x v="27"/>
    <x v="10"/>
    <n v="21846"/>
    <n v="32246"/>
    <x v="0"/>
    <n v="4876"/>
    <n v="324"/>
    <n v="2686"/>
    <n v="3438"/>
    <n v="1145"/>
    <n v="1119"/>
    <n v="0"/>
    <n v="3946"/>
    <n v="1570"/>
    <n v="2889"/>
    <n v="841"/>
    <n v="3425"/>
    <n v="2443"/>
    <n v="3563"/>
    <n v="214"/>
    <n v="0"/>
    <n v="1715"/>
    <n v="7527"/>
    <n v="2727"/>
    <n v="2386"/>
    <n v="3629"/>
    <n v="8494"/>
    <x v="0"/>
    <x v="0"/>
  </r>
  <r>
    <x v="27"/>
    <x v="11"/>
    <n v="10939"/>
    <n v="21764"/>
    <x v="0"/>
    <n v="944"/>
    <n v="2710"/>
    <n v="56"/>
    <n v="893"/>
    <n v="3247"/>
    <n v="5970"/>
    <n v="929"/>
    <n v="644"/>
    <n v="412"/>
    <n v="960"/>
    <n v="629"/>
    <n v="869"/>
    <n v="1376"/>
    <n v="3942"/>
    <n v="157"/>
    <n v="607"/>
    <n v="1346"/>
    <n v="1595"/>
    <n v="815"/>
    <n v="2546"/>
    <n v="1028"/>
    <n v="2182"/>
    <x v="0"/>
    <x v="0"/>
  </r>
  <r>
    <x v="27"/>
    <x v="12"/>
    <n v="11309"/>
    <n v="25506"/>
    <x v="0"/>
    <n v="1343"/>
    <n v="1870"/>
    <n v="934"/>
    <n v="2847"/>
    <n v="952"/>
    <n v="4410"/>
    <n v="0"/>
    <n v="1031"/>
    <n v="0"/>
    <n v="890"/>
    <n v="1627"/>
    <n v="3890"/>
    <n v="1712"/>
    <n v="3278"/>
    <n v="534"/>
    <n v="625"/>
    <n v="1491"/>
    <n v="1597"/>
    <n v="685"/>
    <n v="3037"/>
    <n v="2031"/>
    <n v="1561"/>
    <x v="0"/>
    <x v="0"/>
  </r>
  <r>
    <x v="27"/>
    <x v="13"/>
    <n v="4597"/>
    <n v="6345"/>
    <x v="0"/>
    <n v="90"/>
    <n v="0"/>
    <n v="735"/>
    <n v="-131"/>
    <n v="607"/>
    <n v="909"/>
    <n v="0"/>
    <n v="45"/>
    <n v="0"/>
    <n v="455"/>
    <n v="97"/>
    <n v="344"/>
    <n v="1163"/>
    <n v="1039"/>
    <n v="594"/>
    <n v="0"/>
    <n v="569"/>
    <n v="1612"/>
    <n v="-407"/>
    <n v="923"/>
    <n v="1149"/>
    <n v="1984"/>
    <x v="0"/>
    <x v="0"/>
  </r>
  <r>
    <x v="27"/>
    <x v="14"/>
    <n v="40701"/>
    <n v="51010"/>
    <x v="0"/>
    <n v="9244"/>
    <n v="6970"/>
    <n v="6225"/>
    <n v="7106"/>
    <n v="1361"/>
    <n v="2964"/>
    <n v="368"/>
    <n v="4128"/>
    <n v="693"/>
    <n v="4376"/>
    <n v="4730"/>
    <n v="4963"/>
    <n v="2813"/>
    <n v="3011"/>
    <n v="1921"/>
    <n v="4472"/>
    <n v="2680"/>
    <n v="4719"/>
    <n v="4895"/>
    <n v="2530"/>
    <n v="5771"/>
    <n v="2351"/>
    <x v="0"/>
    <x v="0"/>
  </r>
  <r>
    <x v="27"/>
    <x v="15"/>
    <n v="2592"/>
    <n v="10917"/>
    <x v="0"/>
    <m/>
    <m/>
    <n v="266"/>
    <n v="187"/>
    <n v="635"/>
    <n v="2050"/>
    <n v="0"/>
    <n v="165"/>
    <n v="0"/>
    <n v="853"/>
    <n v="184"/>
    <n v="765"/>
    <n v="176"/>
    <n v="1952"/>
    <n v="0"/>
    <n v="0"/>
    <n v="0"/>
    <n v="1354"/>
    <n v="1174"/>
    <n v="3434"/>
    <n v="157"/>
    <n v="1234"/>
    <x v="0"/>
    <x v="0"/>
  </r>
  <r>
    <x v="27"/>
    <x v="16"/>
    <n v="94193"/>
    <n v="144474"/>
    <x v="0"/>
    <n v="9002"/>
    <n v="1774"/>
    <n v="29499"/>
    <n v="308"/>
    <n v="2174"/>
    <n v="17584"/>
    <n v="0"/>
    <n v="17005"/>
    <n v="592"/>
    <n v="0"/>
    <n v="4087"/>
    <n v="24788"/>
    <n v="15027"/>
    <n v="27228"/>
    <n v="4089"/>
    <n v="4245"/>
    <n v="10416"/>
    <n v="23236"/>
    <n v="12043"/>
    <n v="21042"/>
    <n v="7264"/>
    <n v="12466"/>
    <x v="0"/>
    <x v="0"/>
  </r>
  <r>
    <x v="2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7"/>
    <x v="19"/>
    <n v="34221"/>
    <n v="98075"/>
    <x v="0"/>
    <m/>
    <n v="8128"/>
    <n v="0"/>
    <n v="9888"/>
    <n v="0"/>
    <n v="8706"/>
    <n v="0"/>
    <n v="16586"/>
    <n v="1137"/>
    <n v="7461"/>
    <n v="1305"/>
    <n v="4474"/>
    <n v="1949"/>
    <n v="10861"/>
    <n v="5890"/>
    <n v="3045"/>
    <n v="5641"/>
    <n v="8423"/>
    <n v="13562"/>
    <n v="15766"/>
    <n v="4737"/>
    <n v="3428"/>
    <x v="0"/>
    <x v="0"/>
  </r>
  <r>
    <x v="27"/>
    <x v="20"/>
    <n v="74893"/>
    <n v="103300"/>
    <x v="0"/>
    <n v="7594"/>
    <n v="14909"/>
    <n v="5769"/>
    <n v="8668"/>
    <n v="3923"/>
    <n v="7692"/>
    <n v="1842"/>
    <n v="8209"/>
    <n v="6760"/>
    <n v="7546"/>
    <n v="8374"/>
    <n v="10482"/>
    <n v="11982"/>
    <n v="12545"/>
    <n v="6480"/>
    <n v="1443"/>
    <n v="5608"/>
    <n v="6900"/>
    <n v="5175"/>
    <n v="13520"/>
    <n v="11386"/>
    <n v="11056"/>
    <x v="0"/>
    <x v="0"/>
  </r>
  <r>
    <x v="27"/>
    <x v="21"/>
    <n v="26643"/>
    <n v="23988"/>
    <x v="0"/>
    <n v="2058"/>
    <n v="1543"/>
    <n v="4956"/>
    <n v="143"/>
    <n v="2852"/>
    <n v="1469"/>
    <n v="0"/>
    <n v="3629"/>
    <n v="1981"/>
    <n v="3147"/>
    <n v="2625"/>
    <n v="1331"/>
    <n v="1709"/>
    <n v="5974"/>
    <n v="1642"/>
    <n v="2614"/>
    <n v="1586"/>
    <n v="2729"/>
    <n v="7111"/>
    <n v="1286"/>
    <n v="123"/>
    <n v="5253"/>
    <x v="0"/>
    <x v="0"/>
  </r>
  <r>
    <x v="28"/>
    <x v="0"/>
    <n v="685"/>
    <n v="757"/>
    <x v="0"/>
    <n v="53"/>
    <n v="12"/>
    <n v="0"/>
    <n v="0"/>
    <n v="0"/>
    <n v="745"/>
    <n v="0"/>
    <n v="0"/>
    <n v="135"/>
    <n v="0"/>
    <n v="91"/>
    <n v="0"/>
    <n v="0"/>
    <n v="0"/>
    <n v="0"/>
    <n v="0"/>
    <n v="406"/>
    <n v="0"/>
    <n v="0"/>
    <n v="0"/>
    <n v="0"/>
    <n v="0"/>
    <x v="0"/>
    <x v="0"/>
  </r>
  <r>
    <x v="28"/>
    <x v="1"/>
    <n v="183"/>
    <n v="630"/>
    <x v="0"/>
    <n v="38"/>
    <n v="0"/>
    <n v="0"/>
    <n v="159"/>
    <n v="0"/>
    <n v="0"/>
    <n v="0"/>
    <n v="158"/>
    <n v="0"/>
    <n v="0"/>
    <n v="54"/>
    <n v="0"/>
    <n v="91"/>
    <n v="313"/>
    <n v="0"/>
    <n v="0"/>
    <n v="0"/>
    <n v="0"/>
    <n v="0"/>
    <n v="0"/>
    <n v="0"/>
    <n v="0"/>
    <x v="0"/>
    <x v="0"/>
  </r>
  <r>
    <x v="28"/>
    <x v="2"/>
    <n v="12142"/>
    <n v="7440"/>
    <x v="0"/>
    <n v="1442"/>
    <n v="59"/>
    <n v="-84"/>
    <n v="0"/>
    <n v="19"/>
    <n v="874"/>
    <n v="0"/>
    <n v="43"/>
    <n v="5218"/>
    <n v="112"/>
    <n v="3732"/>
    <n v="15"/>
    <n v="1145"/>
    <n v="91"/>
    <n v="160"/>
    <n v="0"/>
    <n v="295"/>
    <n v="0"/>
    <n v="70"/>
    <n v="6101"/>
    <n v="145"/>
    <n v="2069"/>
    <x v="0"/>
    <x v="0"/>
  </r>
  <r>
    <x v="28"/>
    <x v="3"/>
    <n v="555"/>
    <n v="2583"/>
    <x v="0"/>
    <m/>
    <m/>
    <n v="0"/>
    <n v="273"/>
    <n v="0"/>
    <n v="780"/>
    <n v="0"/>
    <n v="0"/>
    <n v="0"/>
    <n v="547"/>
    <n v="0"/>
    <n v="0"/>
    <n v="555"/>
    <n v="392"/>
    <n v="0"/>
    <n v="0"/>
    <n v="0"/>
    <n v="566"/>
    <n v="0"/>
    <n v="25"/>
    <n v="0"/>
    <n v="0"/>
    <x v="0"/>
    <x v="0"/>
  </r>
  <r>
    <x v="28"/>
    <x v="4"/>
    <n v="728"/>
    <n v="-157"/>
    <x v="0"/>
    <m/>
    <n v="-157"/>
    <n v="0"/>
    <n v="0"/>
    <n v="0"/>
    <n v="0"/>
    <n v="0"/>
    <n v="0"/>
    <n v="571"/>
    <n v="0"/>
    <n v="0"/>
    <n v="0"/>
    <n v="0"/>
    <n v="0"/>
    <n v="157"/>
    <n v="0"/>
    <n v="0"/>
    <n v="0"/>
    <n v="0"/>
    <n v="0"/>
    <n v="0"/>
    <n v="0"/>
    <x v="0"/>
    <x v="0"/>
  </r>
  <r>
    <x v="28"/>
    <x v="5"/>
    <n v="214.86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214.86"/>
    <n v="0"/>
    <n v="0"/>
    <n v="0"/>
    <x v="0"/>
    <x v="0"/>
  </r>
  <r>
    <x v="28"/>
    <x v="6"/>
    <n v="553"/>
    <n v="164"/>
    <x v="0"/>
    <m/>
    <m/>
    <n v="13"/>
    <n v="0"/>
    <n v="0"/>
    <n v="0"/>
    <n v="0"/>
    <n v="0"/>
    <n v="291"/>
    <n v="0"/>
    <n v="0"/>
    <n v="0"/>
    <n v="85"/>
    <n v="0"/>
    <n v="0"/>
    <n v="0"/>
    <n v="0"/>
    <n v="0"/>
    <n v="0"/>
    <n v="0"/>
    <n v="164"/>
    <n v="0"/>
    <x v="0"/>
    <x v="0"/>
  </r>
  <r>
    <x v="28"/>
    <x v="7"/>
    <n v="167"/>
    <n v="78"/>
    <x v="0"/>
    <m/>
    <n v="78"/>
    <n v="0"/>
    <n v="0"/>
    <n v="0"/>
    <n v="0"/>
    <n v="0"/>
    <n v="0"/>
    <n v="0"/>
    <n v="0"/>
    <n v="27"/>
    <n v="0"/>
    <n v="140"/>
    <n v="0"/>
    <n v="0"/>
    <n v="0"/>
    <n v="0"/>
    <n v="0"/>
    <n v="0"/>
    <n v="0"/>
    <n v="0"/>
    <n v="0"/>
    <x v="0"/>
    <x v="0"/>
  </r>
  <r>
    <x v="28"/>
    <x v="8"/>
    <n v="2995"/>
    <n v="1795"/>
    <x v="0"/>
    <m/>
    <n v="151"/>
    <n v="234"/>
    <n v="15"/>
    <n v="0"/>
    <n v="0"/>
    <n v="0"/>
    <n v="68"/>
    <n v="447"/>
    <n v="0"/>
    <n v="547"/>
    <n v="150"/>
    <n v="516"/>
    <n v="247"/>
    <n v="108"/>
    <n v="248"/>
    <n v="134"/>
    <n v="0"/>
    <n v="732"/>
    <n v="639"/>
    <n v="277"/>
    <n v="173"/>
    <x v="0"/>
    <x v="0"/>
  </r>
  <r>
    <x v="28"/>
    <x v="9"/>
    <n v="-78"/>
    <n v="3338"/>
    <x v="0"/>
    <n v="154"/>
    <n v="1423"/>
    <n v="122"/>
    <n v="33"/>
    <n v="0"/>
    <n v="0"/>
    <n v="0"/>
    <n v="0"/>
    <n v="0"/>
    <n v="0"/>
    <n v="0"/>
    <n v="23"/>
    <n v="397"/>
    <n v="1115"/>
    <n v="274"/>
    <n v="0"/>
    <n v="-1199"/>
    <n v="220"/>
    <n v="174"/>
    <n v="524"/>
    <n v="0"/>
    <n v="98"/>
    <x v="0"/>
    <x v="0"/>
  </r>
  <r>
    <x v="28"/>
    <x v="10"/>
    <n v="6508"/>
    <n v="7725"/>
    <x v="0"/>
    <n v="292"/>
    <n v="1207"/>
    <n v="527"/>
    <n v="259"/>
    <n v="21"/>
    <n v="127"/>
    <n v="0"/>
    <n v="396"/>
    <n v="334"/>
    <n v="543"/>
    <n v="703"/>
    <n v="1601"/>
    <n v="596"/>
    <n v="950"/>
    <n v="283"/>
    <n v="0"/>
    <n v="785"/>
    <n v="269"/>
    <n v="1181"/>
    <n v="587"/>
    <n v="1786"/>
    <n v="587"/>
    <x v="0"/>
    <x v="0"/>
  </r>
  <r>
    <x v="28"/>
    <x v="11"/>
    <n v="1686"/>
    <n v="1997"/>
    <x v="0"/>
    <m/>
    <n v="144"/>
    <n v="0"/>
    <n v="0"/>
    <n v="134"/>
    <n v="667"/>
    <n v="0"/>
    <n v="7"/>
    <n v="0"/>
    <n v="147"/>
    <n v="490"/>
    <n v="10"/>
    <n v="175"/>
    <n v="228"/>
    <n v="25"/>
    <n v="42"/>
    <n v="183"/>
    <n v="67"/>
    <n v="37"/>
    <n v="43"/>
    <n v="642"/>
    <n v="15"/>
    <x v="0"/>
    <x v="0"/>
  </r>
  <r>
    <x v="28"/>
    <x v="12"/>
    <n v="1677"/>
    <n v="494"/>
    <x v="0"/>
    <m/>
    <m/>
    <n v="979"/>
    <n v="0"/>
    <n v="-877"/>
    <n v="276"/>
    <n v="0"/>
    <n v="12"/>
    <n v="722"/>
    <n v="0"/>
    <n v="273"/>
    <n v="85"/>
    <n v="555"/>
    <n v="121"/>
    <n v="0"/>
    <n v="0"/>
    <n v="25"/>
    <n v="0"/>
    <n v="0"/>
    <n v="0"/>
    <n v="0"/>
    <n v="0"/>
    <x v="0"/>
    <x v="0"/>
  </r>
  <r>
    <x v="28"/>
    <x v="13"/>
    <n v="4288"/>
    <n v="288"/>
    <x v="0"/>
    <m/>
    <m/>
    <n v="596"/>
    <n v="-146"/>
    <n v="185"/>
    <n v="0"/>
    <n v="0"/>
    <n v="11"/>
    <n v="939"/>
    <n v="14"/>
    <n v="1082"/>
    <n v="210"/>
    <n v="79"/>
    <n v="22"/>
    <n v="200"/>
    <n v="0"/>
    <n v="148"/>
    <n v="177"/>
    <n v="1059"/>
    <n v="0"/>
    <n v="0"/>
    <n v="123"/>
    <x v="0"/>
    <x v="0"/>
  </r>
  <r>
    <x v="28"/>
    <x v="14"/>
    <n v="3598"/>
    <n v="2722"/>
    <x v="0"/>
    <m/>
    <m/>
    <n v="0"/>
    <n v="0"/>
    <n v="0"/>
    <n v="0"/>
    <n v="0"/>
    <n v="132"/>
    <n v="483"/>
    <n v="0"/>
    <n v="930"/>
    <n v="54"/>
    <n v="11"/>
    <n v="450"/>
    <n v="0"/>
    <n v="0"/>
    <n v="0"/>
    <n v="0"/>
    <n v="88"/>
    <n v="0"/>
    <n v="2086"/>
    <n v="0"/>
    <x v="0"/>
    <x v="0"/>
  </r>
  <r>
    <x v="28"/>
    <x v="15"/>
    <n v="1425"/>
    <n v="1980"/>
    <x v="0"/>
    <m/>
    <m/>
    <n v="443"/>
    <n v="153"/>
    <n v="39"/>
    <n v="85"/>
    <n v="0"/>
    <n v="12"/>
    <n v="0"/>
    <n v="232"/>
    <n v="244"/>
    <n v="260"/>
    <n v="136"/>
    <n v="295"/>
    <n v="0"/>
    <n v="0"/>
    <n v="0"/>
    <n v="79"/>
    <n v="395"/>
    <n v="696"/>
    <n v="168"/>
    <n v="16"/>
    <x v="0"/>
    <x v="0"/>
  </r>
  <r>
    <x v="28"/>
    <x v="16"/>
    <n v="8164"/>
    <n v="8686"/>
    <x v="0"/>
    <n v="275"/>
    <n v="-551"/>
    <n v="728"/>
    <n v="2969"/>
    <n v="26"/>
    <n v="773"/>
    <n v="0"/>
    <n v="1492"/>
    <n v="1893"/>
    <n v="0"/>
    <n v="308"/>
    <n v="934"/>
    <n v="950"/>
    <n v="1195"/>
    <n v="2195"/>
    <n v="33"/>
    <n v="527"/>
    <n v="897"/>
    <n v="768"/>
    <n v="450"/>
    <n v="494"/>
    <n v="363"/>
    <x v="0"/>
    <x v="0"/>
  </r>
  <r>
    <x v="28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8"/>
    <x v="19"/>
    <n v="2615"/>
    <n v="7517"/>
    <x v="0"/>
    <m/>
    <n v="-1138"/>
    <n v="0"/>
    <n v="389"/>
    <n v="0"/>
    <n v="1520"/>
    <n v="0"/>
    <n v="1273"/>
    <n v="144"/>
    <n v="67"/>
    <n v="17"/>
    <n v="944"/>
    <n v="20"/>
    <n v="2509"/>
    <n v="25"/>
    <n v="130"/>
    <n v="0"/>
    <n v="466"/>
    <n v="2047"/>
    <n v="995"/>
    <n v="362"/>
    <n v="1455"/>
    <x v="0"/>
    <x v="0"/>
  </r>
  <r>
    <x v="28"/>
    <x v="20"/>
    <n v="23481"/>
    <n v="12789"/>
    <x v="0"/>
    <n v="1987"/>
    <n v="1441"/>
    <n v="1303"/>
    <n v="1295"/>
    <n v="1329"/>
    <n v="785"/>
    <n v="457"/>
    <n v="1206"/>
    <n v="2252"/>
    <n v="1297"/>
    <n v="5627"/>
    <n v="1553"/>
    <n v="6530"/>
    <n v="852"/>
    <n v="1571"/>
    <n v="1597"/>
    <n v="1410"/>
    <n v="800"/>
    <n v="442"/>
    <n v="1390"/>
    <n v="573"/>
    <n v="475"/>
    <x v="0"/>
    <x v="0"/>
  </r>
  <r>
    <x v="28"/>
    <x v="21"/>
    <n v="16"/>
    <n v="294"/>
    <x v="0"/>
    <m/>
    <n v="294"/>
    <n v="0"/>
    <n v="0"/>
    <n v="0"/>
    <n v="0"/>
    <n v="0"/>
    <n v="0"/>
    <n v="0"/>
    <n v="0"/>
    <n v="0"/>
    <n v="0"/>
    <n v="16"/>
    <n v="0"/>
    <n v="0"/>
    <n v="0"/>
    <n v="0"/>
    <n v="0"/>
    <n v="0"/>
    <n v="0"/>
    <n v="0"/>
    <n v="0"/>
    <x v="0"/>
    <x v="0"/>
  </r>
  <r>
    <x v="29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4"/>
    <n v="1313.7318999999998"/>
    <n v="0"/>
    <x v="0"/>
    <m/>
    <n v="0"/>
    <n v="1083.57"/>
    <n v="0"/>
    <n v="196.26999999999998"/>
    <n v="0"/>
    <n v="0"/>
    <n v="0"/>
    <n v="0"/>
    <n v="0"/>
    <n v="0"/>
    <n v="0"/>
    <n v="0"/>
    <n v="0"/>
    <n v="33.89189999999985"/>
    <n v="0"/>
    <n v="0"/>
    <n v="0"/>
    <n v="0"/>
    <n v="0"/>
    <n v="0"/>
    <n v="0"/>
    <x v="0"/>
    <x v="0"/>
  </r>
  <r>
    <x v="2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7"/>
    <n v="91908.710500000016"/>
    <n v="60931.710500000016"/>
    <x v="0"/>
    <n v="25807.82"/>
    <n v="25972.07"/>
    <n v="2974.1800000000003"/>
    <n v="-6.9999999999708962E-2"/>
    <n v="3641"/>
    <n v="855"/>
    <n v="672"/>
    <n v="3865"/>
    <n v="0"/>
    <n v="2163"/>
    <n v="13610"/>
    <n v="10538"/>
    <n v="0"/>
    <n v="0"/>
    <n v="25757.964300000007"/>
    <n v="5744.4200000000055"/>
    <n v="9213.3585999999923"/>
    <n v="3283.1999999999971"/>
    <n v="1721.6771000000008"/>
    <n v="0.37999999999738066"/>
    <n v="8510.7105000000156"/>
    <n v="9712.8989000000001"/>
    <x v="0"/>
    <x v="0"/>
  </r>
  <r>
    <x v="29"/>
    <x v="8"/>
    <n v="0"/>
    <n v="0"/>
    <x v="0"/>
    <m/>
    <n v="0"/>
    <n v="0"/>
    <n v="0"/>
    <n v="0"/>
    <n v="0"/>
    <n v="0"/>
    <n v="0"/>
    <n v="0"/>
    <n v="0"/>
    <n v="0"/>
    <n v="0"/>
    <n v="0"/>
    <n v="0"/>
    <n v="1432.732"/>
    <n v="1470.5919999999999"/>
    <n v="-1432.732"/>
    <n v="-1470.5919999999999"/>
    <n v="0"/>
    <n v="0"/>
    <n v="0"/>
    <n v="0"/>
    <x v="0"/>
    <x v="0"/>
  </r>
  <r>
    <x v="29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10"/>
    <n v="109667.1116"/>
    <n v="239713.9816"/>
    <x v="0"/>
    <n v="7729.93"/>
    <n v="6066.1"/>
    <n v="6714.84"/>
    <n v="32803.980000000003"/>
    <n v="14460.649999999998"/>
    <n v="7852.5199999999968"/>
    <n v="0"/>
    <n v="7407.0400000000009"/>
    <n v="10843.529999999999"/>
    <n v="26237.570000000007"/>
    <n v="18902.11"/>
    <n v="30870.01999999999"/>
    <n v="0"/>
    <n v="0"/>
    <n v="16128.287199999992"/>
    <n v="34930.929799999998"/>
    <n v="13896.811700000006"/>
    <n v="18434.202900000091"/>
    <n v="12511.371100000004"/>
    <n v="66632.037299999909"/>
    <n v="8479.581600000005"/>
    <n v="49351.491100000072"/>
    <x v="0"/>
    <x v="0"/>
  </r>
  <r>
    <x v="29"/>
    <x v="11"/>
    <n v="44147.139999999992"/>
    <n v="66209.789999999994"/>
    <x v="0"/>
    <n v="8222.4699999999993"/>
    <n v="24898.42"/>
    <n v="564.82000000000153"/>
    <n v="8827.6200000000026"/>
    <n v="9637.57"/>
    <n v="326.43000000000029"/>
    <n v="11467.73"/>
    <n v="1762.0599999999977"/>
    <n v="760.91999999999825"/>
    <n v="54.760000000002037"/>
    <n v="0"/>
    <n v="4493.8700000000026"/>
    <n v="0"/>
    <n v="0"/>
    <n v="2317.2607000000025"/>
    <n v="7133.9056999999957"/>
    <n v="11176.369299999991"/>
    <n v="7008.998900000006"/>
    <n v="0"/>
    <n v="11703.725399999988"/>
    <n v="0"/>
    <n v="11800.217299999989"/>
    <x v="0"/>
    <x v="0"/>
  </r>
  <r>
    <x v="29"/>
    <x v="12"/>
    <n v="0"/>
    <n v="9397.5300000000007"/>
    <x v="0"/>
    <m/>
    <n v="0"/>
    <n v="0"/>
    <n v="0"/>
    <n v="0"/>
    <n v="0"/>
    <n v="0"/>
    <n v="0"/>
    <n v="0"/>
    <n v="143.78"/>
    <n v="0"/>
    <n v="38.75"/>
    <n v="0"/>
    <n v="0"/>
    <n v="0"/>
    <n v="2.4999999999977263E-3"/>
    <n v="0"/>
    <n v="0"/>
    <n v="0"/>
    <n v="9214.9975000000013"/>
    <n v="0"/>
    <n v="1736.5370000000021"/>
    <x v="0"/>
    <x v="0"/>
  </r>
  <r>
    <x v="29"/>
    <x v="13"/>
    <n v="15264.342200000005"/>
    <n v="21455.722200000004"/>
    <x v="0"/>
    <n v="499.86"/>
    <n v="2354"/>
    <n v="0"/>
    <n v="0"/>
    <n v="4058.9199999999996"/>
    <n v="0"/>
    <n v="0"/>
    <n v="874.02"/>
    <n v="2449.17"/>
    <n v="3226.72"/>
    <n v="838.36000000000058"/>
    <n v="784.25"/>
    <n v="0"/>
    <n v="0"/>
    <n v="5644.4140000000016"/>
    <n v="7321.0688000000009"/>
    <n v="0"/>
    <n v="4104.4601999999995"/>
    <n v="808.46600000000035"/>
    <n v="1826.0509999999995"/>
    <n v="965.15220000000227"/>
    <n v="7446.2684000000008"/>
    <x v="0"/>
    <x v="0"/>
  </r>
  <r>
    <x v="29"/>
    <x v="14"/>
    <n v="24685.736799999999"/>
    <n v="131888.14679999999"/>
    <x v="0"/>
    <n v="5574.72"/>
    <n v="3003.27"/>
    <n v="1543.83"/>
    <n v="4287.5200000000004"/>
    <n v="1415.7400000000007"/>
    <n v="1633.8000000000002"/>
    <n v="0"/>
    <n v="224.84000000000015"/>
    <n v="0"/>
    <n v="53133.65"/>
    <n v="0"/>
    <n v="20983.800000000003"/>
    <n v="0"/>
    <n v="0"/>
    <n v="2658.7544999999991"/>
    <n v="3286.9989999999962"/>
    <n v="2969.1475000000009"/>
    <n v="20046.031699999978"/>
    <n v="3863.2780000000002"/>
    <n v="18627.969300000026"/>
    <n v="6660.2667999999976"/>
    <n v="70293.648699999932"/>
    <x v="0"/>
    <x v="0"/>
  </r>
  <r>
    <x v="29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17"/>
    <n v="0"/>
    <n v="497.03"/>
    <x v="0"/>
    <m/>
    <n v="0"/>
    <n v="0"/>
    <n v="0"/>
    <n v="0"/>
    <n v="0"/>
    <n v="0"/>
    <n v="0"/>
    <n v="0"/>
    <n v="0"/>
    <n v="0"/>
    <n v="497.03"/>
    <n v="0"/>
    <n v="0"/>
    <n v="0"/>
    <n v="-1.799999999946067E-3"/>
    <n v="0"/>
    <n v="0"/>
    <n v="0"/>
    <n v="1.799999999946067E-3"/>
    <n v="0"/>
    <n v="55.223600000000033"/>
    <x v="0"/>
    <x v="0"/>
  </r>
  <r>
    <x v="2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29"/>
    <x v="20"/>
    <n v="52714.051299999999"/>
    <n v="30884.351299999998"/>
    <x v="0"/>
    <n v="11779.45"/>
    <n v="7118.2"/>
    <n v="3556.5599999999995"/>
    <n v="2699.0600000000004"/>
    <n v="11274.78"/>
    <n v="0"/>
    <n v="0"/>
    <n v="0"/>
    <n v="3887.3199999999997"/>
    <n v="148.40999999999985"/>
    <n v="5029.5500000000029"/>
    <n v="13625.429999999998"/>
    <n v="0"/>
    <n v="0"/>
    <n v="1590.1958000000013"/>
    <n v="1.2999999962630682E-3"/>
    <n v="4880"/>
    <n v="0"/>
    <n v="3694.6141999999963"/>
    <n v="271.66870000000563"/>
    <n v="7021.581299999998"/>
    <n v="-2.0000000004074536E-3"/>
    <x v="0"/>
    <x v="0"/>
  </r>
  <r>
    <x v="29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2"/>
    <n v="29805.750000000004"/>
    <n v="34637.040000000001"/>
    <x v="0"/>
    <n v="282.79000000000002"/>
    <n v="1722.29"/>
    <n v="0"/>
    <n v="5557.95"/>
    <n v="301.95"/>
    <n v="2098.4799999999996"/>
    <n v="0"/>
    <n v="1229.0700000000015"/>
    <n v="1108"/>
    <n v="482.30999999999949"/>
    <n v="3720.7800000000007"/>
    <n v="9943.42"/>
    <n v="787.40999999999985"/>
    <n v="279.27999999999884"/>
    <n v="1067.5"/>
    <n v="2930.4000000000015"/>
    <n v="738.46999999999935"/>
    <n v="4742.2099999999991"/>
    <n v="16942.330000000002"/>
    <n v="795.11000000000058"/>
    <n v="4856.5200000000004"/>
    <n v="5743.119999999999"/>
    <x v="0"/>
    <x v="0"/>
  </r>
  <r>
    <x v="30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6"/>
    <n v="8974.73"/>
    <n v="16974.449999999997"/>
    <x v="0"/>
    <m/>
    <n v="1000"/>
    <n v="0"/>
    <n v="320.3599999999999"/>
    <n v="0"/>
    <n v="1062.2"/>
    <n v="0"/>
    <n v="3337.7900000000004"/>
    <n v="0"/>
    <n v="1002.1999999999998"/>
    <n v="0"/>
    <n v="3130.3900000000003"/>
    <n v="6543.13"/>
    <n v="2176.5"/>
    <n v="0"/>
    <n v="29.569999999999709"/>
    <n v="1041.4300000000003"/>
    <n v="2345.1800000000003"/>
    <n v="1277.3100000000004"/>
    <n v="2457.3999999999996"/>
    <n v="112.85999999999876"/>
    <n v="1731.619999999999"/>
    <x v="0"/>
    <x v="0"/>
  </r>
  <r>
    <x v="30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0"/>
    <n v="2964.78"/>
    <n v="2509.35"/>
    <x v="0"/>
    <m/>
    <n v="0"/>
    <n v="0"/>
    <n v="2103.15"/>
    <n v="0"/>
    <n v="0"/>
    <n v="0"/>
    <n v="0"/>
    <n v="0"/>
    <n v="0"/>
    <n v="0"/>
    <n v="169.34999999999991"/>
    <n v="0"/>
    <n v="236.84999999999991"/>
    <n v="0"/>
    <n v="0"/>
    <n v="507.81"/>
    <n v="0"/>
    <n v="2456.9700000000003"/>
    <n v="0"/>
    <n v="0"/>
    <n v="1162.3499999999999"/>
    <x v="0"/>
    <x v="0"/>
  </r>
  <r>
    <x v="30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3"/>
    <n v="5896.43"/>
    <n v="8266.9"/>
    <x v="0"/>
    <m/>
    <n v="3533.96"/>
    <n v="0"/>
    <n v="543.34999999999991"/>
    <n v="0"/>
    <n v="406.45000000000027"/>
    <n v="0"/>
    <n v="0"/>
    <n v="0"/>
    <n v="0"/>
    <n v="551.6"/>
    <n v="218.61999999999989"/>
    <n v="77.100000000000023"/>
    <n v="234.18000000000029"/>
    <n v="1144.68"/>
    <n v="0"/>
    <n v="0"/>
    <n v="0"/>
    <n v="2030.1"/>
    <n v="1237.3899999999994"/>
    <n v="2092.9500000000003"/>
    <n v="340.88000000000011"/>
    <x v="0"/>
    <x v="0"/>
  </r>
  <r>
    <x v="30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0"/>
    <x v="19"/>
    <n v="3362.41"/>
    <n v="7616.36"/>
    <x v="0"/>
    <m/>
    <n v="0"/>
    <n v="0"/>
    <n v="386.78"/>
    <n v="0"/>
    <n v="529.46"/>
    <n v="0"/>
    <n v="144.8599999999999"/>
    <n v="0"/>
    <n v="0"/>
    <n v="0"/>
    <n v="142.11000000000013"/>
    <n v="310.87"/>
    <n v="3331.4399999999996"/>
    <n v="0"/>
    <n v="333.60000000000036"/>
    <n v="1789"/>
    <n v="162.77000000000044"/>
    <n v="0"/>
    <n v="1322.7999999999993"/>
    <n v="1262.54"/>
    <n v="0"/>
    <x v="0"/>
    <x v="0"/>
  </r>
  <r>
    <x v="30"/>
    <x v="20"/>
    <n v="100.17"/>
    <n v="580.01"/>
    <x v="0"/>
    <n v="80.28"/>
    <n v="250.92"/>
    <n v="0"/>
    <n v="148.03"/>
    <n v="0"/>
    <n v="332.24000000000007"/>
    <n v="0"/>
    <n v="0"/>
    <n v="0"/>
    <n v="0"/>
    <n v="0"/>
    <n v="0"/>
    <n v="0"/>
    <n v="-520.18000000000006"/>
    <n v="0"/>
    <n v="0"/>
    <n v="0"/>
    <n v="140.57999999999998"/>
    <n v="19.89"/>
    <n v="228.42000000000002"/>
    <n v="0"/>
    <n v="191.43000000000006"/>
    <x v="0"/>
    <x v="0"/>
  </r>
  <r>
    <x v="30"/>
    <x v="21"/>
    <n v="0"/>
    <n v="6462.0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2.06"/>
    <n v="0"/>
    <n v="720.83999999999924"/>
    <x v="0"/>
    <x v="0"/>
  </r>
  <r>
    <x v="3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2"/>
    <n v="0"/>
    <n v="1684.8"/>
    <x v="0"/>
    <m/>
    <m/>
    <n v="0"/>
    <n v="0"/>
    <n v="0"/>
    <n v="0"/>
    <n v="0"/>
    <n v="1684.8"/>
    <n v="0"/>
    <n v="0"/>
    <n v="0"/>
    <n v="0"/>
    <n v="0"/>
    <n v="0"/>
    <n v="0"/>
    <n v="0"/>
    <n v="0"/>
    <n v="0"/>
    <n v="0"/>
    <n v="0"/>
    <n v="0"/>
    <n v="-1281.1500000000001"/>
    <x v="0"/>
    <x v="0"/>
  </r>
  <r>
    <x v="31"/>
    <x v="3"/>
    <n v="2829.15"/>
    <n v="3452.19"/>
    <x v="0"/>
    <m/>
    <m/>
    <n v="0"/>
    <n v="1365.81"/>
    <n v="0"/>
    <n v="0"/>
    <n v="0"/>
    <n v="0"/>
    <n v="0"/>
    <n v="0"/>
    <n v="0"/>
    <n v="1024.77"/>
    <n v="1732.82"/>
    <n v="0"/>
    <n v="0"/>
    <n v="0"/>
    <n v="0"/>
    <n v="1061.6100000000001"/>
    <n v="1096.3300000000002"/>
    <n v="0"/>
    <n v="0"/>
    <n v="0"/>
    <x v="0"/>
    <x v="0"/>
  </r>
  <r>
    <x v="31"/>
    <x v="4"/>
    <n v="200.8"/>
    <n v="0"/>
    <x v="0"/>
    <m/>
    <m/>
    <n v="0"/>
    <n v="0"/>
    <n v="0"/>
    <n v="0"/>
    <n v="0"/>
    <n v="0"/>
    <n v="200.8"/>
    <n v="0"/>
    <n v="0"/>
    <n v="0"/>
    <n v="0"/>
    <n v="0"/>
    <n v="0"/>
    <n v="0"/>
    <n v="0"/>
    <n v="0"/>
    <n v="0"/>
    <n v="0"/>
    <n v="0"/>
    <n v="0"/>
    <x v="0"/>
    <x v="0"/>
  </r>
  <r>
    <x v="3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7"/>
    <n v="0"/>
    <n v="1134.51"/>
    <x v="0"/>
    <m/>
    <m/>
    <n v="0"/>
    <n v="0"/>
    <n v="0"/>
    <n v="0"/>
    <n v="0"/>
    <n v="0"/>
    <n v="0"/>
    <n v="0"/>
    <n v="0"/>
    <n v="0"/>
    <n v="0"/>
    <n v="0"/>
    <n v="0"/>
    <n v="0"/>
    <n v="0"/>
    <n v="1134.51"/>
    <n v="0"/>
    <n v="0"/>
    <n v="0"/>
    <n v="0"/>
    <x v="0"/>
    <x v="0"/>
  </r>
  <r>
    <x v="31"/>
    <x v="8"/>
    <n v="5523.72"/>
    <n v="7565.8200000000006"/>
    <x v="0"/>
    <m/>
    <m/>
    <n v="0"/>
    <n v="0"/>
    <n v="0"/>
    <n v="1293.55"/>
    <n v="1539.1"/>
    <n v="718.7"/>
    <n v="0"/>
    <n v="727.90999999999985"/>
    <n v="1367.9100000000003"/>
    <n v="2383.7800000000007"/>
    <n v="0"/>
    <n v="0"/>
    <n v="0"/>
    <n v="0"/>
    <n v="755.90999999999985"/>
    <n v="0"/>
    <n v="859.54"/>
    <n v="1440.62"/>
    <n v="1001.2600000000002"/>
    <n v="0"/>
    <x v="0"/>
    <x v="0"/>
  </r>
  <r>
    <x v="31"/>
    <x v="9"/>
    <n v="3500.05"/>
    <n v="5686.88"/>
    <x v="0"/>
    <n v="383.7"/>
    <m/>
    <n v="260.51000000000005"/>
    <n v="349.61"/>
    <n v="383.86999999999989"/>
    <n v="0"/>
    <n v="0"/>
    <n v="907.4"/>
    <n v="673.42000000000007"/>
    <n v="0"/>
    <n v="378.13999999999987"/>
    <n v="0"/>
    <n v="875.63000000000011"/>
    <n v="2622.83"/>
    <n v="0"/>
    <n v="1460.3400000000001"/>
    <n v="128.67000000000007"/>
    <n v="0"/>
    <n v="416.11000000000013"/>
    <n v="346.69999999999982"/>
    <n v="0"/>
    <n v="0"/>
    <x v="0"/>
    <x v="0"/>
  </r>
  <r>
    <x v="31"/>
    <x v="10"/>
    <n v="4730.46"/>
    <n v="8658.61"/>
    <x v="0"/>
    <n v="1244.71"/>
    <n v="579.97"/>
    <n v="-349.45000000000005"/>
    <n v="1126.3999999999999"/>
    <n v="0"/>
    <n v="880.41000000000031"/>
    <n v="0"/>
    <n v="121.25999999999976"/>
    <n v="1219.7099999999998"/>
    <n v="898.77"/>
    <n v="0"/>
    <n v="0"/>
    <n v="371.76000000000022"/>
    <n v="1530.4600000000005"/>
    <n v="0"/>
    <n v="0"/>
    <n v="607.92999999999984"/>
    <n v="2280.3899999999994"/>
    <n v="394.85000000000036"/>
    <n v="0"/>
    <n v="1240.9499999999998"/>
    <n v="1770.3999999999996"/>
    <x v="0"/>
    <x v="0"/>
  </r>
  <r>
    <x v="31"/>
    <x v="11"/>
    <n v="20117.72"/>
    <n v="28421.279999999999"/>
    <x v="0"/>
    <m/>
    <n v="1001.65"/>
    <n v="1361.96"/>
    <n v="695.13"/>
    <n v="0"/>
    <n v="78.1400000000001"/>
    <n v="1000.06"/>
    <n v="3641.3999999999996"/>
    <n v="2255.0000000000005"/>
    <n v="817.61000000000058"/>
    <n v="990.05999999999949"/>
    <n v="2651.66"/>
    <n v="4482.5599999999995"/>
    <n v="3926.76"/>
    <n v="1142.75"/>
    <n v="2480.08"/>
    <n v="3043.8100000000013"/>
    <n v="1350.3600000000006"/>
    <n v="1986.8899999999994"/>
    <n v="7923.8599999999969"/>
    <n v="3854.630000000001"/>
    <n v="661.95000000000073"/>
    <x v="0"/>
    <x v="0"/>
  </r>
  <r>
    <x v="31"/>
    <x v="12"/>
    <n v="18715.490000000002"/>
    <n v="29402.84"/>
    <x v="0"/>
    <n v="1901.04"/>
    <n v="1038.52"/>
    <n v="1069.25"/>
    <n v="415.20000000000005"/>
    <n v="441.15999999999985"/>
    <n v="3755.8999999999996"/>
    <n v="-48.599999999999909"/>
    <n v="3429.2500000000009"/>
    <n v="2118.8300000000004"/>
    <n v="1341"/>
    <n v="4258.49"/>
    <n v="1015.0799999999999"/>
    <n v="1340.8999999999996"/>
    <n v="6264.1499999999978"/>
    <n v="0"/>
    <n v="1005.1700000000019"/>
    <n v="1388.1000000000004"/>
    <n v="1811.4099999999999"/>
    <n v="1995.3999999999996"/>
    <n v="5076.239999999998"/>
    <n v="4250.9200000000019"/>
    <n v="394.68000000000029"/>
    <x v="0"/>
    <x v="0"/>
  </r>
  <r>
    <x v="31"/>
    <x v="13"/>
    <n v="786.25"/>
    <n v="3661.79"/>
    <x v="0"/>
    <m/>
    <m/>
    <n v="0"/>
    <n v="0"/>
    <n v="0"/>
    <n v="1923.41"/>
    <n v="0"/>
    <n v="0"/>
    <n v="0"/>
    <n v="0"/>
    <n v="0"/>
    <n v="0"/>
    <n v="786.25"/>
    <n v="0"/>
    <n v="0"/>
    <n v="0"/>
    <n v="0"/>
    <n v="1738.3799999999999"/>
    <n v="0"/>
    <n v="0"/>
    <n v="0"/>
    <n v="446.59000000000015"/>
    <x v="0"/>
    <x v="0"/>
  </r>
  <r>
    <x v="31"/>
    <x v="14"/>
    <n v="33196.660000000003"/>
    <n v="27268.370000000003"/>
    <x v="0"/>
    <n v="3765.09"/>
    <n v="1726.97"/>
    <n v="1770"/>
    <n v="1870.99"/>
    <n v="442.5"/>
    <n v="4366.0199999999995"/>
    <n v="1356.7600000000002"/>
    <n v="578.20000000000073"/>
    <n v="0"/>
    <n v="2641.74"/>
    <n v="4100.3899999999994"/>
    <n v="2141.8199999999997"/>
    <n v="1455.7999999999993"/>
    <n v="2476.2800000000007"/>
    <n v="412.68000000000029"/>
    <n v="950.06000000000131"/>
    <n v="8146.8000000000011"/>
    <n v="3268.75"/>
    <n v="7948.66"/>
    <n v="3449.5599999999977"/>
    <n v="3797.9800000000032"/>
    <n v="1595.7299999999996"/>
    <x v="0"/>
    <x v="0"/>
  </r>
  <r>
    <x v="3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5.27"/>
    <x v="0"/>
    <x v="0"/>
  </r>
  <r>
    <x v="31"/>
    <x v="16"/>
    <n v="31477.7"/>
    <n v="30410.02"/>
    <x v="0"/>
    <n v="6610.29"/>
    <n v="1013.06"/>
    <n v="0"/>
    <n v="4192.67"/>
    <n v="4477.38"/>
    <n v="6184.8000000000011"/>
    <n v="0"/>
    <n v="0"/>
    <n v="2327.6499999999996"/>
    <n v="1963.4099999999999"/>
    <n v="1228.5100000000002"/>
    <n v="5251.5199999999986"/>
    <n v="4910.5199999999986"/>
    <n v="2022.6500000000015"/>
    <n v="1187.9700000000012"/>
    <n v="0"/>
    <n v="3007.0499999999993"/>
    <n v="1370.3999999999978"/>
    <n v="2974.8100000000013"/>
    <n v="3657.9900000000016"/>
    <n v="4753.5200000000004"/>
    <n v="1607.8600000000006"/>
    <x v="0"/>
    <x v="0"/>
  </r>
  <r>
    <x v="31"/>
    <x v="17"/>
    <n v="24831.3"/>
    <n v="12969.240000000002"/>
    <x v="0"/>
    <m/>
    <m/>
    <n v="2711.78"/>
    <n v="2268.14"/>
    <n v="0"/>
    <n v="1150.96"/>
    <n v="0"/>
    <n v="0"/>
    <n v="0"/>
    <n v="0"/>
    <n v="9635.0399999999991"/>
    <n v="1894.0800000000004"/>
    <n v="0"/>
    <n v="0"/>
    <n v="0"/>
    <n v="0"/>
    <n v="5340.6700000000019"/>
    <n v="1456.8599999999997"/>
    <n v="944.60999999999694"/>
    <n v="0"/>
    <n v="6199.2000000000007"/>
    <n v="0"/>
    <x v="0"/>
    <x v="0"/>
  </r>
  <r>
    <x v="3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19"/>
    <n v="22769.73"/>
    <n v="33899.370000000003"/>
    <x v="0"/>
    <n v="2241.44"/>
    <n v="2627.64"/>
    <n v="997.25999999999976"/>
    <n v="1320.4"/>
    <n v="1281.75"/>
    <n v="2957.1000000000004"/>
    <n v="0"/>
    <n v="951.92000000000007"/>
    <n v="0"/>
    <n v="4269.62"/>
    <n v="1929.1900000000005"/>
    <n v="2014.3500000000004"/>
    <n v="2394.329999999999"/>
    <n v="2888.6499999999996"/>
    <n v="1456.6800000000003"/>
    <n v="0"/>
    <n v="0"/>
    <n v="10542.380000000001"/>
    <n v="9608.08"/>
    <n v="3466.3100000000013"/>
    <n v="2861"/>
    <n v="4486.6899999999951"/>
    <x v="0"/>
    <x v="0"/>
  </r>
  <r>
    <x v="3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1"/>
    <x v="21"/>
    <n v="9349.01"/>
    <n v="12293.43"/>
    <x v="0"/>
    <n v="1716.84"/>
    <n v="935.71"/>
    <n v="0"/>
    <n v="1491.73"/>
    <n v="0"/>
    <n v="0"/>
    <n v="1044.57"/>
    <n v="3035.0800000000004"/>
    <n v="1330.65"/>
    <n v="237.28999999999996"/>
    <n v="0"/>
    <n v="851.54"/>
    <n v="1939.9199999999996"/>
    <n v="1439.0599999999995"/>
    <n v="0"/>
    <n v="2944.99"/>
    <n v="0"/>
    <n v="0"/>
    <n v="1959"/>
    <n v="0"/>
    <n v="1358.0300000000007"/>
    <n v="811.88000000000102"/>
    <x v="0"/>
    <x v="0"/>
  </r>
  <r>
    <x v="32"/>
    <x v="0"/>
    <n v="1493.67"/>
    <n v="4335.1099999999997"/>
    <x v="0"/>
    <m/>
    <m/>
    <n v="0"/>
    <n v="0"/>
    <n v="0"/>
    <n v="551.22"/>
    <n v="0"/>
    <n v="0"/>
    <n v="0"/>
    <n v="621"/>
    <n v="0"/>
    <n v="721.48"/>
    <n v="0"/>
    <n v="1457.7099999999998"/>
    <n v="1458.33"/>
    <n v="367.70000000000027"/>
    <n v="35.340000000000146"/>
    <n v="0"/>
    <n v="0"/>
    <n v="615.99999999999955"/>
    <n v="0"/>
    <n v="0"/>
    <x v="0"/>
    <x v="0"/>
  </r>
  <r>
    <x v="32"/>
    <x v="1"/>
    <n v="0"/>
    <n v="420.11"/>
    <x v="0"/>
    <m/>
    <m/>
    <n v="0"/>
    <n v="0"/>
    <n v="0"/>
    <n v="104.3"/>
    <n v="0"/>
    <n v="0"/>
    <n v="0"/>
    <n v="0"/>
    <n v="0"/>
    <n v="0"/>
    <n v="0"/>
    <n v="315.81"/>
    <n v="0"/>
    <n v="0"/>
    <n v="0"/>
    <n v="0"/>
    <n v="0"/>
    <n v="0"/>
    <n v="0"/>
    <n v="677.09"/>
    <x v="0"/>
    <x v="0"/>
  </r>
  <r>
    <x v="32"/>
    <x v="2"/>
    <n v="2479.7199999999998"/>
    <n v="2355.23"/>
    <x v="0"/>
    <m/>
    <m/>
    <n v="876.55"/>
    <n v="846.99"/>
    <n v="0"/>
    <n v="0"/>
    <n v="0"/>
    <n v="1508.24"/>
    <n v="863.8"/>
    <n v="0"/>
    <n v="92.490000000000009"/>
    <n v="0"/>
    <n v="0"/>
    <n v="0"/>
    <n v="0"/>
    <n v="0"/>
    <n v="646.87999999999988"/>
    <n v="0"/>
    <n v="0"/>
    <n v="0"/>
    <n v="0"/>
    <n v="0"/>
    <x v="0"/>
    <x v="0"/>
  </r>
  <r>
    <x v="32"/>
    <x v="3"/>
    <n v="2153.83"/>
    <n v="2131.4499999999998"/>
    <x v="0"/>
    <m/>
    <m/>
    <n v="0"/>
    <n v="0"/>
    <n v="932.77"/>
    <n v="0"/>
    <n v="0"/>
    <n v="0"/>
    <n v="646.02"/>
    <n v="2131.4499999999998"/>
    <n v="0"/>
    <n v="0"/>
    <n v="575.04"/>
    <n v="0"/>
    <n v="0"/>
    <n v="0"/>
    <n v="0"/>
    <n v="0"/>
    <n v="0"/>
    <n v="0"/>
    <n v="0"/>
    <n v="0"/>
    <x v="0"/>
    <x v="0"/>
  </r>
  <r>
    <x v="32"/>
    <x v="4"/>
    <n v="6321.5288"/>
    <n v="7558.9772000000003"/>
    <x v="0"/>
    <m/>
    <m/>
    <n v="1369.4168999999999"/>
    <n v="2499.2438000000002"/>
    <n v="142.33780000000002"/>
    <n v="466.36629999999968"/>
    <n v="0"/>
    <n v="362.64420000000018"/>
    <n v="403.79160000000002"/>
    <n v="1728.3654000000001"/>
    <n v="59.393100000000004"/>
    <n v="119.20330000000013"/>
    <n v="876.4822999999999"/>
    <n v="0"/>
    <n v="702.62920000000031"/>
    <n v="659.5612000000001"/>
    <n v="705.30639999999948"/>
    <n v="581.62169999999969"/>
    <n v="1481.2676000000001"/>
    <n v="561.06739999999991"/>
    <n v="580.90390000000025"/>
    <n v="146.5573000000004"/>
    <x v="0"/>
    <x v="0"/>
  </r>
  <r>
    <x v="3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6"/>
    <n v="320"/>
    <n v="0"/>
    <x v="0"/>
    <m/>
    <m/>
    <n v="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8"/>
    <n v="28150.35"/>
    <n v="30300.73"/>
    <x v="0"/>
    <m/>
    <m/>
    <n v="3645.88"/>
    <n v="4893.7299999999996"/>
    <n v="1638.4899999999998"/>
    <n v="1417.2400000000007"/>
    <n v="777.76999999999953"/>
    <n v="2832.9899999999989"/>
    <n v="7261.5"/>
    <n v="7430.5999999999985"/>
    <n v="2188.7399999999998"/>
    <n v="2386.4200000000019"/>
    <n v="3947.6400000000012"/>
    <n v="1612.9700000000012"/>
    <n v="0"/>
    <n v="2473.9299999999967"/>
    <n v="2445.1899999999987"/>
    <n v="3063.6100000000042"/>
    <n v="3690.75"/>
    <n v="1634.8499999999985"/>
    <n v="2554.3899999999994"/>
    <n v="3358.34"/>
    <x v="0"/>
    <x v="0"/>
  </r>
  <r>
    <x v="3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11"/>
    <n v="1159.54"/>
    <n v="1794.17"/>
    <x v="0"/>
    <m/>
    <m/>
    <n v="0"/>
    <n v="595.82000000000005"/>
    <n v="0"/>
    <n v="4.2099999999999227"/>
    <n v="0"/>
    <n v="0"/>
    <n v="0"/>
    <n v="552.58999999999992"/>
    <n v="331.22"/>
    <n v="0"/>
    <n v="0"/>
    <n v="144.57000000000016"/>
    <n v="0"/>
    <n v="0"/>
    <n v="0"/>
    <n v="80.819999999999936"/>
    <n v="412.15999999999997"/>
    <n v="0"/>
    <n v="416.15999999999997"/>
    <n v="0"/>
    <x v="0"/>
    <x v="0"/>
  </r>
  <r>
    <x v="32"/>
    <x v="12"/>
    <n v="447.84"/>
    <n v="406.64"/>
    <x v="0"/>
    <m/>
    <m/>
    <n v="447.84"/>
    <n v="406.64"/>
    <n v="0"/>
    <n v="0"/>
    <n v="0"/>
    <n v="0"/>
    <n v="0"/>
    <n v="0"/>
    <n v="0"/>
    <n v="0"/>
    <n v="0"/>
    <n v="0"/>
    <n v="0"/>
    <n v="0"/>
    <n v="0"/>
    <n v="0"/>
    <n v="0"/>
    <n v="0"/>
    <n v="0"/>
    <n v="405.34000000000003"/>
    <x v="0"/>
    <x v="0"/>
  </r>
  <r>
    <x v="32"/>
    <x v="13"/>
    <n v="14193.990000000002"/>
    <n v="11583.290000000003"/>
    <x v="0"/>
    <m/>
    <m/>
    <n v="3791.82"/>
    <n v="785.53"/>
    <n v="1350.8799999999997"/>
    <n v="974.21"/>
    <n v="0"/>
    <n v="1084.01"/>
    <n v="2113.9000000000005"/>
    <n v="79.769999999999982"/>
    <n v="3281.3899999999994"/>
    <n v="0"/>
    <n v="206.04000000000087"/>
    <n v="2470.8300000000004"/>
    <n v="0"/>
    <n v="1091.8800000000001"/>
    <n v="1153.1399999999994"/>
    <n v="2781.2399999999989"/>
    <n v="879.44999999999891"/>
    <n v="898.45000000000073"/>
    <n v="1417.3700000000026"/>
    <n v="0"/>
    <x v="0"/>
    <x v="0"/>
  </r>
  <r>
    <x v="32"/>
    <x v="14"/>
    <n v="19593.400000000001"/>
    <n v="19462.8"/>
    <x v="0"/>
    <m/>
    <m/>
    <n v="7751.99"/>
    <n v="3572.6000000000004"/>
    <n v="844.96000000000095"/>
    <n v="1672.3999999999996"/>
    <n v="595.34000000000015"/>
    <n v="1956.8999999999996"/>
    <n v="464.79999999999927"/>
    <n v="2363.7800000000007"/>
    <n v="1431.7599999999984"/>
    <n v="3148.1399999999994"/>
    <n v="2203.25"/>
    <n v="2420.369999999999"/>
    <n v="1040.6900000000023"/>
    <n v="749.78000000000247"/>
    <n v="928.71999999999753"/>
    <n v="379.97999999999956"/>
    <n v="2992.1100000000006"/>
    <n v="1859.0699999999961"/>
    <n v="1339.7800000000025"/>
    <n v="1260.4400000000023"/>
    <x v="0"/>
    <x v="0"/>
  </r>
  <r>
    <x v="3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16"/>
    <n v="67506.006500000003"/>
    <n v="95450.279500000004"/>
    <x v="0"/>
    <m/>
    <m/>
    <n v="15502.1423"/>
    <n v="17218.324499999999"/>
    <n v="0"/>
    <n v="14158.9542"/>
    <n v="4333.8048000000017"/>
    <n v="16984.2732"/>
    <n v="7021.1489000000001"/>
    <n v="17786.123700000004"/>
    <n v="16791.055199999999"/>
    <n v="3275.4377999999997"/>
    <n v="5364.7200000000012"/>
    <n v="3765.4817999999941"/>
    <n v="1503.1100000000006"/>
    <n v="1734.1659999999974"/>
    <n v="1617.3100999999951"/>
    <n v="7449.6679000000004"/>
    <n v="10552.707600000002"/>
    <n v="8257.8428000000131"/>
    <n v="4820.0076000000045"/>
    <n v="279.53459999999905"/>
    <x v="0"/>
    <x v="0"/>
  </r>
  <r>
    <x v="3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19"/>
    <n v="0"/>
    <n v="142.72"/>
    <x v="0"/>
    <m/>
    <m/>
    <n v="0"/>
    <n v="0"/>
    <n v="0"/>
    <n v="142.72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2"/>
    <x v="20"/>
    <n v="587.62"/>
    <n v="0"/>
    <x v="0"/>
    <m/>
    <m/>
    <n v="0"/>
    <n v="0"/>
    <n v="0"/>
    <n v="0"/>
    <n v="0"/>
    <n v="0"/>
    <n v="0"/>
    <n v="0"/>
    <n v="0"/>
    <n v="0"/>
    <n v="587.62"/>
    <n v="0"/>
    <n v="0"/>
    <n v="0"/>
    <n v="0"/>
    <n v="0"/>
    <n v="0"/>
    <n v="0"/>
    <n v="0"/>
    <n v="0"/>
    <x v="0"/>
    <x v="0"/>
  </r>
  <r>
    <x v="3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3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3"/>
    <x v="1"/>
    <n v="3366.41"/>
    <n v="6554.66"/>
    <x v="0"/>
    <n v="585"/>
    <n v="364"/>
    <n v="0"/>
    <n v="0"/>
    <n v="1456.71"/>
    <n v="0"/>
    <n v="0"/>
    <n v="2227.16"/>
    <n v="0"/>
    <n v="0"/>
    <n v="618"/>
    <n v="1339.8199999999997"/>
    <n v="0"/>
    <n v="0"/>
    <n v="0.28999999999996362"/>
    <n v="2.0000000000436557E-2"/>
    <n v="0"/>
    <n v="2623.25"/>
    <n v="706"/>
    <n v="0"/>
    <n v="0.40999999999985448"/>
    <n v="392.32999999999993"/>
    <x v="0"/>
    <x v="0"/>
  </r>
  <r>
    <x v="33"/>
    <x v="2"/>
    <n v="2239"/>
    <n v="10892"/>
    <x v="0"/>
    <m/>
    <n v="0"/>
    <n v="0"/>
    <n v="2020"/>
    <n v="0"/>
    <n v="0"/>
    <n v="0"/>
    <n v="1122.31"/>
    <n v="0"/>
    <n v="0"/>
    <n v="0"/>
    <n v="2269.9999999999995"/>
    <n v="0"/>
    <n v="0"/>
    <n v="0"/>
    <n v="0"/>
    <n v="0"/>
    <n v="1389.13"/>
    <n v="0"/>
    <n v="1851.5600000000004"/>
    <n v="2239"/>
    <n v="1467.4400000000005"/>
    <x v="0"/>
    <x v="0"/>
  </r>
  <r>
    <x v="33"/>
    <x v="3"/>
    <n v="1472.8"/>
    <n v="3926.8"/>
    <x v="0"/>
    <m/>
    <n v="0"/>
    <n v="0"/>
    <n v="552"/>
    <n v="0"/>
    <n v="804.40000000000009"/>
    <n v="0"/>
    <n v="0"/>
    <n v="0"/>
    <n v="365.59999999999991"/>
    <n v="0"/>
    <n v="0.20000000000004547"/>
    <n v="0"/>
    <n v="383.99999999999977"/>
    <n v="0"/>
    <n v="0"/>
    <n v="532"/>
    <n v="384"/>
    <n v="234"/>
    <n v="729.80000000000018"/>
    <n v="706.8"/>
    <n v="-0.1999999999998181"/>
    <x v="0"/>
    <x v="0"/>
  </r>
  <r>
    <x v="33"/>
    <x v="4"/>
    <n v="13924.68"/>
    <n v="21953.68"/>
    <x v="0"/>
    <n v="1320"/>
    <n v="8849"/>
    <n v="0"/>
    <n v="901.28000000000065"/>
    <n v="1031.1800000000003"/>
    <n v="0"/>
    <n v="0"/>
    <n v="1655.7399999999998"/>
    <n v="19.819999999999709"/>
    <n v="0"/>
    <n v="0"/>
    <n v="2036.6100000000006"/>
    <n v="1050.1799999999998"/>
    <n v="0"/>
    <n v="-0.17999999999983629"/>
    <n v="0.36999999999898137"/>
    <n v="1023"/>
    <n v="0"/>
    <n v="1749"/>
    <n v="779"/>
    <n v="7731.68"/>
    <n v="363.01000000000022"/>
    <x v="0"/>
    <x v="0"/>
  </r>
  <r>
    <x v="33"/>
    <x v="5"/>
    <n v="2714.02"/>
    <n v="3249.02"/>
    <x v="0"/>
    <m/>
    <n v="155"/>
    <n v="0"/>
    <n v="219.45"/>
    <n v="0"/>
    <n v="0"/>
    <n v="0"/>
    <n v="869.05"/>
    <n v="0"/>
    <n v="149.5"/>
    <n v="0"/>
    <n v="242.17000000000007"/>
    <n v="0"/>
    <n v="245.82999999999993"/>
    <n v="2014"/>
    <n v="76"/>
    <n v="0"/>
    <n v="0"/>
    <n v="0"/>
    <n v="592"/>
    <n v="700.02"/>
    <n v="335.98999999999978"/>
    <x v="0"/>
    <x v="0"/>
  </r>
  <r>
    <x v="33"/>
    <x v="6"/>
    <n v="0"/>
    <n v="882"/>
    <x v="0"/>
    <m/>
    <n v="0"/>
    <n v="0"/>
    <n v="0"/>
    <n v="0"/>
    <n v="0"/>
    <n v="0"/>
    <n v="450.48"/>
    <n v="0"/>
    <n v="227.51999999999998"/>
    <n v="0"/>
    <n v="-0.21000000000003638"/>
    <n v="0"/>
    <n v="204.49"/>
    <n v="0"/>
    <n v="-0.27999999999997272"/>
    <n v="0"/>
    <n v="0"/>
    <n v="0"/>
    <n v="0"/>
    <n v="0"/>
    <n v="433.28999999999996"/>
    <x v="0"/>
    <x v="0"/>
  </r>
  <r>
    <x v="33"/>
    <x v="7"/>
    <n v="657.02"/>
    <n v="2383.02"/>
    <x v="0"/>
    <m/>
    <n v="0"/>
    <n v="223"/>
    <n v="499"/>
    <n v="0"/>
    <n v="0"/>
    <n v="0"/>
    <n v="625"/>
    <n v="0"/>
    <n v="0"/>
    <n v="0"/>
    <n v="893.92000000000007"/>
    <n v="434.02"/>
    <n v="0"/>
    <n v="-1.999999999998181E-2"/>
    <n v="7.999999999992724E-2"/>
    <n v="0"/>
    <n v="0"/>
    <n v="0"/>
    <n v="365"/>
    <n v="1.999999999998181E-2"/>
    <n v="-0.28000000000020009"/>
    <x v="0"/>
    <x v="0"/>
  </r>
  <r>
    <x v="33"/>
    <x v="8"/>
    <n v="8182.4"/>
    <n v="8574.4"/>
    <x v="0"/>
    <n v="-1097"/>
    <n v="0"/>
    <n v="1792"/>
    <n v="0"/>
    <n v="0"/>
    <n v="0"/>
    <n v="1024"/>
    <n v="2560"/>
    <n v="0"/>
    <n v="0"/>
    <n v="977.59999999999991"/>
    <n v="0"/>
    <n v="0"/>
    <n v="0"/>
    <n v="2098.4"/>
    <n v="0"/>
    <n v="1339"/>
    <n v="1174.5"/>
    <n v="0"/>
    <n v="2791.5"/>
    <n v="2048.3999999999996"/>
    <n v="2265.7900000000009"/>
    <x v="0"/>
    <x v="0"/>
  </r>
  <r>
    <x v="33"/>
    <x v="9"/>
    <n v="0"/>
    <n v="156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2"/>
    <n v="0"/>
    <n v="-0.40000000000009095"/>
    <x v="0"/>
    <x v="0"/>
  </r>
  <r>
    <x v="33"/>
    <x v="10"/>
    <n v="0"/>
    <n v="3227.09"/>
    <x v="0"/>
    <m/>
    <n v="657"/>
    <n v="0"/>
    <n v="-0.24000000000000909"/>
    <n v="0"/>
    <n v="973.56999999999994"/>
    <n v="0"/>
    <n v="0"/>
    <n v="0"/>
    <n v="762.67000000000007"/>
    <n v="0"/>
    <n v="88.720000000000255"/>
    <n v="0"/>
    <n v="0"/>
    <n v="0"/>
    <n v="693.27999999999975"/>
    <n v="0"/>
    <n v="52.090000000000146"/>
    <n v="0"/>
    <n v="0"/>
    <n v="0"/>
    <n v="701.96"/>
    <x v="0"/>
    <x v="0"/>
  </r>
  <r>
    <x v="33"/>
    <x v="11"/>
    <n v="1382"/>
    <n v="1858"/>
    <x v="0"/>
    <m/>
    <n v="0"/>
    <n v="0"/>
    <n v="0"/>
    <n v="0"/>
    <n v="0"/>
    <n v="0"/>
    <n v="0"/>
    <n v="0"/>
    <n v="0"/>
    <n v="0"/>
    <n v="1269"/>
    <n v="0"/>
    <n v="0"/>
    <n v="793"/>
    <n v="0"/>
    <n v="0"/>
    <n v="0"/>
    <n v="0"/>
    <n v="0"/>
    <n v="589"/>
    <n v="0"/>
    <x v="0"/>
    <x v="0"/>
  </r>
  <r>
    <x v="33"/>
    <x v="12"/>
    <n v="3050"/>
    <n v="1529"/>
    <x v="0"/>
    <m/>
    <n v="0"/>
    <n v="0"/>
    <n v="0"/>
    <n v="1003.6"/>
    <n v="0"/>
    <n v="0"/>
    <n v="0"/>
    <n v="0"/>
    <n v="0"/>
    <n v="0"/>
    <n v="1125.8400000000001"/>
    <n v="0"/>
    <n v="0"/>
    <n v="1643.4"/>
    <n v="0.15999999999985448"/>
    <n v="0"/>
    <n v="0"/>
    <n v="0"/>
    <n v="0"/>
    <n v="403"/>
    <n v="1247.8400000000001"/>
    <x v="0"/>
    <x v="0"/>
  </r>
  <r>
    <x v="33"/>
    <x v="13"/>
    <n v="2683"/>
    <n v="2113"/>
    <x v="0"/>
    <m/>
    <n v="0"/>
    <n v="0"/>
    <n v="0"/>
    <n v="870.91000000000008"/>
    <n v="2112.8000000000002"/>
    <n v="0"/>
    <n v="0"/>
    <n v="6.0899999999999181"/>
    <n v="0"/>
    <n v="0"/>
    <n v="0"/>
    <n v="299.94000000000005"/>
    <n v="0"/>
    <n v="5.999999999994543E-2"/>
    <n v="0.1999999999998181"/>
    <n v="1446"/>
    <n v="0"/>
    <n v="60"/>
    <n v="0"/>
    <n v="0"/>
    <n v="0"/>
    <x v="0"/>
    <x v="0"/>
  </r>
  <r>
    <x v="33"/>
    <x v="14"/>
    <n v="5134.3999999999996"/>
    <n v="11299.4"/>
    <x v="0"/>
    <m/>
    <n v="0"/>
    <n v="1612"/>
    <n v="3016.8"/>
    <n v="0"/>
    <n v="0"/>
    <n v="0"/>
    <n v="0"/>
    <n v="0"/>
    <n v="620.19999999999982"/>
    <n v="0"/>
    <n v="2388.1400000000003"/>
    <n v="0"/>
    <n v="698.39999999999964"/>
    <n v="0"/>
    <n v="512.46"/>
    <n v="1613"/>
    <n v="1205.3400000000001"/>
    <n v="1240"/>
    <n v="2188.66"/>
    <n v="669.39999999999964"/>
    <n v="749.69000000000051"/>
    <x v="0"/>
    <x v="0"/>
  </r>
  <r>
    <x v="33"/>
    <x v="15"/>
    <n v="1215.2"/>
    <n v="1741.2"/>
    <x v="0"/>
    <m/>
    <n v="0"/>
    <n v="0"/>
    <n v="0"/>
    <n v="0"/>
    <n v="353.4"/>
    <n v="0"/>
    <n v="0"/>
    <n v="372"/>
    <n v="0"/>
    <n v="0"/>
    <n v="235.60000000000002"/>
    <n v="0"/>
    <n v="0"/>
    <n v="0"/>
    <n v="0"/>
    <n v="372"/>
    <n v="0"/>
    <n v="0"/>
    <n v="681"/>
    <n v="471.20000000000005"/>
    <n v="65.3900000000001"/>
    <x v="0"/>
    <x v="0"/>
  </r>
  <r>
    <x v="33"/>
    <x v="16"/>
    <n v="26097.49"/>
    <n v="40082.490000000005"/>
    <x v="0"/>
    <m/>
    <n v="1176"/>
    <n v="0"/>
    <n v="1373.6399999999999"/>
    <n v="6331.49"/>
    <n v="7255.3000000000011"/>
    <n v="0"/>
    <n v="0"/>
    <n v="199.51000000000022"/>
    <n v="0"/>
    <n v="0"/>
    <n v="11477.570000000002"/>
    <n v="5573.6"/>
    <n v="45.389999999999418"/>
    <n v="2250.3999999999996"/>
    <n v="9.9999999998544808E-2"/>
    <n v="2856"/>
    <n v="2084.0999999999985"/>
    <n v="4502"/>
    <n v="12285.900000000001"/>
    <n v="4384.4900000000016"/>
    <n v="0.41999999999825377"/>
    <x v="0"/>
    <x v="0"/>
  </r>
  <r>
    <x v="33"/>
    <x v="17"/>
    <n v="0"/>
    <n v="30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7"/>
    <n v="0"/>
    <n v="0"/>
    <x v="0"/>
    <x v="0"/>
  </r>
  <r>
    <x v="33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3"/>
    <x v="19"/>
    <n v="0"/>
    <n v="4006.98"/>
    <x v="0"/>
    <m/>
    <n v="0"/>
    <n v="0"/>
    <n v="0"/>
    <n v="0"/>
    <n v="0"/>
    <n v="0"/>
    <n v="580.5"/>
    <n v="0"/>
    <n v="962.5"/>
    <n v="0"/>
    <n v="1328.2200000000003"/>
    <n v="0"/>
    <n v="-133.44000000000005"/>
    <n v="0"/>
    <n v="0.21999999999979991"/>
    <n v="0"/>
    <n v="1268.98"/>
    <n v="0"/>
    <n v="0"/>
    <n v="0"/>
    <n v="0"/>
    <x v="0"/>
    <x v="0"/>
  </r>
  <r>
    <x v="33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3"/>
    <x v="21"/>
    <n v="10817.51"/>
    <n v="16125.51"/>
    <x v="0"/>
    <n v="1578"/>
    <n v="3862"/>
    <n v="1562"/>
    <n v="0"/>
    <n v="0"/>
    <n v="-71"/>
    <n v="0"/>
    <n v="3219.2"/>
    <n v="0"/>
    <n v="222.80000000000018"/>
    <n v="0"/>
    <n v="3671.0800000000017"/>
    <n v="2662.45"/>
    <n v="1246.6699999999983"/>
    <n v="1317.5500000000002"/>
    <n v="0.25"/>
    <n v="0"/>
    <n v="3356.75"/>
    <n v="3080"/>
    <n v="0.25"/>
    <n v="617.51000000000022"/>
    <n v="-0.25"/>
    <x v="0"/>
    <x v="0"/>
  </r>
  <r>
    <x v="34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2"/>
    <n v="0"/>
    <n v="109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"/>
    <n v="0"/>
    <n v="0"/>
    <x v="0"/>
    <x v="0"/>
  </r>
  <r>
    <x v="34"/>
    <x v="3"/>
    <n v="19968.5"/>
    <n v="37053.21"/>
    <x v="0"/>
    <n v="1550"/>
    <n v="7040.6"/>
    <n v="-64.599999999999909"/>
    <n v="865.94999999999982"/>
    <n v="0"/>
    <n v="0"/>
    <n v="0"/>
    <n v="0"/>
    <n v="0"/>
    <n v="0"/>
    <n v="-22.2800000000002"/>
    <n v="9038.16"/>
    <n v="0"/>
    <n v="928.90999999999985"/>
    <n v="8147.96"/>
    <n v="177.44000000000233"/>
    <n v="430.48999999999978"/>
    <n v="9328.52"/>
    <n v="7921.6399999999994"/>
    <n v="7668.3399999999965"/>
    <n v="2005.2900000000009"/>
    <n v="0"/>
    <x v="0"/>
    <x v="0"/>
  </r>
  <r>
    <x v="34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0"/>
    <n v="0"/>
    <n v="2678.3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8.34"/>
    <n v="0"/>
    <n v="563.19999999999982"/>
    <x v="0"/>
    <x v="0"/>
  </r>
  <r>
    <x v="34"/>
    <x v="11"/>
    <n v="2810.11"/>
    <n v="809.4"/>
    <x v="0"/>
    <n v="81.599999999999994"/>
    <n v="0"/>
    <n v="81.599999999999994"/>
    <n v="0"/>
    <n v="699.75"/>
    <n v="0"/>
    <n v="0"/>
    <n v="0"/>
    <n v="0"/>
    <n v="0"/>
    <n v="29.899999999999977"/>
    <n v="0"/>
    <n v="0"/>
    <n v="815.6"/>
    <n v="1886.13"/>
    <n v="-6.2000000000000455"/>
    <n v="0"/>
    <n v="0"/>
    <n v="31.130000000000109"/>
    <n v="0"/>
    <n v="0"/>
    <n v="0"/>
    <x v="0"/>
    <x v="0"/>
  </r>
  <r>
    <x v="3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3"/>
    <n v="12041.77"/>
    <n v="30251.149999999998"/>
    <x v="0"/>
    <n v="775"/>
    <n v="0"/>
    <n v="682.56"/>
    <n v="6711.22"/>
    <n v="837.90000000000009"/>
    <n v="0"/>
    <n v="0"/>
    <n v="316.48999999999978"/>
    <n v="0"/>
    <n v="0"/>
    <n v="4949.17"/>
    <n v="-105.42000000000007"/>
    <n v="0"/>
    <n v="19048.759999999998"/>
    <n v="110.32999999999993"/>
    <n v="18.619999999998981"/>
    <n v="303.8100000000004"/>
    <n v="0"/>
    <n v="121.51999999999953"/>
    <n v="0"/>
    <n v="4261.4800000000005"/>
    <n v="0"/>
    <x v="0"/>
    <x v="0"/>
  </r>
  <r>
    <x v="34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5"/>
    <n v="15476.17"/>
    <n v="18868.73"/>
    <x v="0"/>
    <m/>
    <n v="1915.2"/>
    <n v="1798.98"/>
    <n v="0"/>
    <n v="331.19000000000005"/>
    <n v="0"/>
    <n v="0"/>
    <n v="0"/>
    <n v="0"/>
    <n v="1297.5600000000002"/>
    <n v="7350.24"/>
    <n v="6686.98"/>
    <n v="0"/>
    <n v="43.399999999999636"/>
    <n v="144.3700000000008"/>
    <n v="107.36000000000058"/>
    <n v="5851.3899999999994"/>
    <n v="8325.84"/>
    <n v="0"/>
    <n v="492.38999999999942"/>
    <n v="0"/>
    <n v="0"/>
    <x v="0"/>
    <x v="0"/>
  </r>
  <r>
    <x v="34"/>
    <x v="16"/>
    <n v="525"/>
    <n v="0"/>
    <x v="0"/>
    <m/>
    <n v="0"/>
    <n v="0"/>
    <n v="0"/>
    <n v="0"/>
    <n v="0"/>
    <n v="0"/>
    <n v="0"/>
    <n v="0"/>
    <n v="0"/>
    <n v="0"/>
    <n v="0"/>
    <n v="0"/>
    <n v="0"/>
    <n v="0"/>
    <n v="0"/>
    <n v="525"/>
    <n v="0"/>
    <n v="0"/>
    <n v="0"/>
    <n v="0"/>
    <n v="0"/>
    <x v="0"/>
    <x v="0"/>
  </r>
  <r>
    <x v="3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4"/>
    <x v="19"/>
    <n v="1368"/>
    <n v="0"/>
    <x v="0"/>
    <m/>
    <n v="0"/>
    <n v="1368"/>
    <n v="0"/>
    <n v="0"/>
    <n v="0"/>
    <n v="0"/>
    <n v="0"/>
    <n v="0"/>
    <n v="0"/>
    <n v="-20.519999999999982"/>
    <n v="0"/>
    <n v="0"/>
    <n v="0"/>
    <n v="20.519999999999982"/>
    <n v="0"/>
    <n v="0"/>
    <n v="0"/>
    <n v="0"/>
    <n v="0"/>
    <n v="0"/>
    <n v="18601.68"/>
    <x v="0"/>
    <x v="0"/>
  </r>
  <r>
    <x v="34"/>
    <x v="20"/>
    <n v="6183.14"/>
    <n v="18186.669999999998"/>
    <x v="0"/>
    <m/>
    <n v="0"/>
    <n v="0"/>
    <n v="5188.45"/>
    <n v="0"/>
    <n v="0"/>
    <n v="0"/>
    <n v="0"/>
    <n v="0"/>
    <n v="0"/>
    <n v="0"/>
    <n v="-77.829999999999927"/>
    <n v="0"/>
    <n v="6.1999999999998181"/>
    <n v="0"/>
    <n v="71.630000000000109"/>
    <n v="0"/>
    <n v="3458.4000000000005"/>
    <n v="89.6"/>
    <n v="3446.2799999999988"/>
    <n v="6093.54"/>
    <n v="6529.2000000000025"/>
    <x v="0"/>
    <x v="0"/>
  </r>
  <r>
    <x v="34"/>
    <x v="21"/>
    <n v="13604.68"/>
    <n v="10092.580000000002"/>
    <x v="0"/>
    <n v="3823.4"/>
    <n v="467.53"/>
    <n v="817.79999999999973"/>
    <n v="0"/>
    <n v="1084.9800000000005"/>
    <n v="0"/>
    <n v="0"/>
    <n v="447.25"/>
    <n v="0"/>
    <n v="372.72"/>
    <n v="-209.5600000000004"/>
    <n v="1793.4299999999998"/>
    <n v="0"/>
    <n v="24.800000000000182"/>
    <n v="209.5600000000004"/>
    <n v="22.130000000000109"/>
    <n v="0"/>
    <n v="0"/>
    <n v="5887.1999999999989"/>
    <n v="4973.42"/>
    <n v="1991.3000000000011"/>
    <n v="221.23000000000047"/>
    <x v="0"/>
    <x v="0"/>
  </r>
  <r>
    <x v="35"/>
    <x v="0"/>
    <n v="13775"/>
    <n v="22046"/>
    <x v="0"/>
    <m/>
    <n v="0"/>
    <n v="6209"/>
    <n v="9215"/>
    <n v="838"/>
    <n v="1435"/>
    <n v="0"/>
    <n v="0"/>
    <n v="551"/>
    <n v="2370"/>
    <n v="0"/>
    <n v="2017"/>
    <n v="3183"/>
    <n v="824"/>
    <n v="1041"/>
    <n v="0"/>
    <n v="273"/>
    <n v="2259"/>
    <n v="1137"/>
    <n v="3383"/>
    <n v="543"/>
    <n v="-316"/>
    <x v="0"/>
    <x v="0"/>
  </r>
  <r>
    <x v="35"/>
    <x v="1"/>
    <n v="416"/>
    <n v="4179"/>
    <x v="0"/>
    <m/>
    <n v="1991"/>
    <n v="0"/>
    <n v="523"/>
    <n v="0"/>
    <n v="449"/>
    <n v="0"/>
    <n v="251"/>
    <n v="332"/>
    <n v="0"/>
    <n v="0"/>
    <n v="0"/>
    <n v="0"/>
    <n v="364"/>
    <n v="0"/>
    <n v="551"/>
    <n v="0"/>
    <n v="0"/>
    <n v="84"/>
    <n v="50"/>
    <n v="0"/>
    <n v="0"/>
    <x v="0"/>
    <x v="0"/>
  </r>
  <r>
    <x v="35"/>
    <x v="2"/>
    <n v="41266"/>
    <n v="54408"/>
    <x v="0"/>
    <n v="5538"/>
    <n v="1561"/>
    <n v="3632"/>
    <n v="3727"/>
    <n v="2768"/>
    <n v="6041"/>
    <n v="-869"/>
    <n v="3119"/>
    <n v="2158"/>
    <n v="8292"/>
    <n v="4005"/>
    <n v="7002"/>
    <n v="6867"/>
    <n v="5174"/>
    <n v="845"/>
    <n v="5237"/>
    <n v="4932"/>
    <n v="8434"/>
    <n v="9935"/>
    <n v="4366"/>
    <n v="1455"/>
    <n v="6611"/>
    <x v="0"/>
    <x v="0"/>
  </r>
  <r>
    <x v="35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5"/>
    <x v="4"/>
    <n v="5299"/>
    <n v="-94"/>
    <x v="0"/>
    <m/>
    <n v="0"/>
    <n v="0"/>
    <n v="0"/>
    <n v="0"/>
    <n v="0"/>
    <n v="0"/>
    <n v="0"/>
    <n v="0"/>
    <n v="0"/>
    <n v="0"/>
    <n v="0"/>
    <n v="0"/>
    <n v="0"/>
    <n v="0"/>
    <n v="0"/>
    <n v="3983"/>
    <n v="-94"/>
    <n v="1316"/>
    <n v="0"/>
    <n v="0"/>
    <n v="0"/>
    <x v="0"/>
    <x v="0"/>
  </r>
  <r>
    <x v="35"/>
    <x v="5"/>
    <n v="3799"/>
    <n v="2514"/>
    <x v="0"/>
    <n v="2269"/>
    <n v="0"/>
    <n v="1946"/>
    <n v="1629"/>
    <n v="0"/>
    <n v="0"/>
    <n v="0"/>
    <n v="-593"/>
    <n v="0"/>
    <n v="0"/>
    <n v="0"/>
    <n v="1023"/>
    <n v="228"/>
    <n v="183"/>
    <n v="0"/>
    <n v="0"/>
    <n v="-531"/>
    <n v="272"/>
    <n v="-113"/>
    <n v="0"/>
    <n v="0"/>
    <n v="0"/>
    <x v="0"/>
    <x v="0"/>
  </r>
  <r>
    <x v="35"/>
    <x v="6"/>
    <n v="12833"/>
    <n v="25754"/>
    <x v="0"/>
    <m/>
    <n v="3503"/>
    <n v="76"/>
    <n v="702"/>
    <n v="0"/>
    <n v="1774"/>
    <n v="0"/>
    <n v="1054"/>
    <n v="59"/>
    <n v="2321"/>
    <n v="1553"/>
    <n v="1740"/>
    <n v="6581"/>
    <n v="1202"/>
    <n v="0"/>
    <n v="0"/>
    <n v="2577"/>
    <n v="4861"/>
    <n v="742"/>
    <n v="7352"/>
    <n v="1245"/>
    <n v="442"/>
    <x v="0"/>
    <x v="0"/>
  </r>
  <r>
    <x v="35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5"/>
    <x v="8"/>
    <n v="10859"/>
    <n v="8835"/>
    <x v="0"/>
    <n v="381"/>
    <n v="543"/>
    <n v="6"/>
    <n v="436"/>
    <n v="896"/>
    <n v="1635"/>
    <n v="0"/>
    <n v="-270"/>
    <n v="3363"/>
    <n v="0"/>
    <n v="313"/>
    <n v="66"/>
    <n v="968"/>
    <n v="3353"/>
    <n v="0"/>
    <n v="0"/>
    <n v="1687"/>
    <n v="477"/>
    <n v="650"/>
    <n v="0"/>
    <n v="2595"/>
    <n v="3380"/>
    <x v="0"/>
    <x v="0"/>
  </r>
  <r>
    <x v="35"/>
    <x v="9"/>
    <n v="6842"/>
    <n v="9870"/>
    <x v="0"/>
    <m/>
    <n v="0"/>
    <n v="0"/>
    <n v="3879"/>
    <n v="0"/>
    <n v="0"/>
    <n v="0"/>
    <n v="0"/>
    <n v="4228"/>
    <n v="0"/>
    <n v="-4228"/>
    <n v="0"/>
    <n v="426"/>
    <n v="0"/>
    <n v="0"/>
    <n v="0"/>
    <n v="0"/>
    <n v="0"/>
    <n v="1045"/>
    <n v="620"/>
    <n v="5371"/>
    <n v="1138"/>
    <x v="0"/>
    <x v="0"/>
  </r>
  <r>
    <x v="35"/>
    <x v="10"/>
    <n v="14736"/>
    <n v="21243"/>
    <x v="0"/>
    <n v="2954"/>
    <n v="2269"/>
    <n v="1629"/>
    <n v="1623"/>
    <n v="787"/>
    <n v="3127"/>
    <n v="0"/>
    <n v="3412"/>
    <n v="5588"/>
    <n v="624"/>
    <n v="-2242"/>
    <n v="1581"/>
    <n v="2540"/>
    <n v="1919"/>
    <n v="393"/>
    <n v="0"/>
    <n v="682"/>
    <n v="2328"/>
    <n v="1237"/>
    <n v="3192"/>
    <n v="1168"/>
    <n v="2538"/>
    <x v="0"/>
    <x v="0"/>
  </r>
  <r>
    <x v="35"/>
    <x v="11"/>
    <n v="7318"/>
    <n v="11735"/>
    <x v="0"/>
    <n v="48"/>
    <n v="515"/>
    <n v="0"/>
    <n v="0"/>
    <n v="995"/>
    <n v="1142"/>
    <n v="0"/>
    <n v="3629"/>
    <n v="0"/>
    <n v="2841"/>
    <n v="1595"/>
    <n v="1727"/>
    <n v="1556"/>
    <n v="325"/>
    <n v="0"/>
    <n v="75"/>
    <n v="1180"/>
    <n v="-21"/>
    <n v="442"/>
    <n v="0"/>
    <n v="1502"/>
    <n v="1589"/>
    <x v="0"/>
    <x v="0"/>
  </r>
  <r>
    <x v="35"/>
    <x v="12"/>
    <n v="7729"/>
    <n v="16381"/>
    <x v="0"/>
    <n v="0"/>
    <n v="374"/>
    <n v="795"/>
    <n v="1083"/>
    <n v="0"/>
    <n v="2982"/>
    <n v="0"/>
    <n v="1346"/>
    <n v="2047"/>
    <n v="0"/>
    <n v="1087"/>
    <n v="911"/>
    <n v="479"/>
    <n v="3483"/>
    <n v="0"/>
    <n v="0"/>
    <n v="0"/>
    <n v="851"/>
    <n v="-756"/>
    <n v="1274"/>
    <n v="4077"/>
    <n v="3010"/>
    <x v="0"/>
    <x v="0"/>
  </r>
  <r>
    <x v="35"/>
    <x v="13"/>
    <n v="84809"/>
    <n v="125856"/>
    <x v="0"/>
    <n v="10763"/>
    <n v="13075"/>
    <n v="6574"/>
    <n v="22333"/>
    <n v="13168"/>
    <n v="19123"/>
    <n v="1181"/>
    <n v="2123"/>
    <n v="6546"/>
    <n v="8525"/>
    <n v="7262"/>
    <n v="14995"/>
    <n v="13295"/>
    <n v="15105"/>
    <n v="5047"/>
    <n v="2392"/>
    <n v="5835"/>
    <n v="11980"/>
    <n v="7471"/>
    <n v="8538"/>
    <n v="7667"/>
    <n v="17767"/>
    <x v="0"/>
    <x v="0"/>
  </r>
  <r>
    <x v="35"/>
    <x v="14"/>
    <n v="51232"/>
    <n v="67069"/>
    <x v="0"/>
    <n v="5471"/>
    <n v="1902"/>
    <n v="4343"/>
    <n v="21800"/>
    <n v="0"/>
    <n v="5455"/>
    <n v="0"/>
    <n v="3688"/>
    <n v="7379"/>
    <n v="18321"/>
    <n v="8189"/>
    <n v="2136"/>
    <n v="12783"/>
    <n v="2084"/>
    <n v="0"/>
    <n v="804"/>
    <n v="8286"/>
    <n v="3800"/>
    <n v="731"/>
    <n v="3029"/>
    <n v="4050"/>
    <n v="0"/>
    <x v="0"/>
    <x v="0"/>
  </r>
  <r>
    <x v="35"/>
    <x v="15"/>
    <n v="6785"/>
    <n v="14346"/>
    <x v="0"/>
    <n v="692"/>
    <n v="393"/>
    <n v="589"/>
    <n v="448"/>
    <n v="0"/>
    <n v="0"/>
    <n v="0"/>
    <n v="8163"/>
    <n v="1785"/>
    <n v="1325"/>
    <n v="887"/>
    <n v="0"/>
    <n v="1409"/>
    <n v="2009"/>
    <n v="0"/>
    <n v="0"/>
    <n v="0"/>
    <n v="298"/>
    <n v="917"/>
    <n v="1204"/>
    <n v="506"/>
    <n v="1395"/>
    <x v="0"/>
    <x v="0"/>
  </r>
  <r>
    <x v="35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5"/>
    <x v="17"/>
    <n v="17727"/>
    <n v="12301"/>
    <x v="0"/>
    <n v="524"/>
    <n v="1198"/>
    <n v="10069"/>
    <n v="304"/>
    <n v="360"/>
    <n v="0"/>
    <n v="0"/>
    <n v="1882"/>
    <n v="0"/>
    <n v="1910"/>
    <n v="533"/>
    <n v="3072"/>
    <n v="5155"/>
    <n v="332"/>
    <n v="0"/>
    <n v="0"/>
    <n v="1086"/>
    <n v="355"/>
    <n v="-361"/>
    <n v="2887"/>
    <n v="361"/>
    <n v="4678"/>
    <x v="0"/>
    <x v="0"/>
  </r>
  <r>
    <x v="3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5"/>
    <x v="19"/>
    <n v="6731"/>
    <n v="2226"/>
    <x v="0"/>
    <m/>
    <n v="441"/>
    <n v="0"/>
    <n v="744"/>
    <n v="0"/>
    <n v="0"/>
    <n v="0"/>
    <n v="0"/>
    <n v="0"/>
    <n v="0"/>
    <n v="621"/>
    <n v="0"/>
    <n v="4466"/>
    <n v="0"/>
    <n v="0"/>
    <n v="0"/>
    <n v="0"/>
    <n v="0"/>
    <n v="603"/>
    <n v="0"/>
    <n v="1041"/>
    <n v="0"/>
    <x v="0"/>
    <x v="0"/>
  </r>
  <r>
    <x v="35"/>
    <x v="20"/>
    <n v="50420"/>
    <n v="85202"/>
    <x v="0"/>
    <n v="1977"/>
    <n v="3738"/>
    <n v="8428"/>
    <n v="14156"/>
    <n v="1766"/>
    <n v="3888"/>
    <n v="0"/>
    <n v="7940"/>
    <n v="2036"/>
    <n v="13818"/>
    <n v="9621"/>
    <n v="6607"/>
    <n v="4698"/>
    <n v="13194"/>
    <n v="4513"/>
    <n v="1684"/>
    <n v="6101"/>
    <n v="3805"/>
    <n v="3287"/>
    <n v="8379"/>
    <n v="7993"/>
    <n v="7531"/>
    <x v="0"/>
    <x v="0"/>
  </r>
  <r>
    <x v="35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0"/>
    <n v="1450.55"/>
    <n v="6480.33"/>
    <x v="0"/>
    <m/>
    <m/>
    <n v="767.32"/>
    <n v="537.01"/>
    <n v="0"/>
    <n v="0"/>
    <n v="0"/>
    <n v="2600.7399999999998"/>
    <n v="0"/>
    <n v="94.610000000000127"/>
    <n v="0"/>
    <n v="0"/>
    <n v="222.67999999999995"/>
    <n v="0"/>
    <n v="460.54999999999995"/>
    <n v="0"/>
    <n v="0"/>
    <n v="0"/>
    <n v="0"/>
    <n v="3247.97"/>
    <n v="0"/>
    <n v="0"/>
    <x v="0"/>
    <x v="0"/>
  </r>
  <r>
    <x v="3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2"/>
    <n v="0"/>
    <n v="2788.13"/>
    <x v="0"/>
    <m/>
    <m/>
    <n v="0"/>
    <n v="0"/>
    <n v="0"/>
    <n v="0"/>
    <n v="0"/>
    <n v="1301.19"/>
    <n v="0"/>
    <n v="551.76"/>
    <n v="0"/>
    <n v="0"/>
    <n v="0"/>
    <n v="32.149999999999864"/>
    <n v="0"/>
    <n v="0"/>
    <n v="0"/>
    <n v="0"/>
    <n v="0"/>
    <n v="903.0300000000002"/>
    <n v="0"/>
    <n v="0"/>
    <x v="0"/>
    <x v="0"/>
  </r>
  <r>
    <x v="36"/>
    <x v="3"/>
    <n v="0"/>
    <n v="736.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736.84"/>
    <n v="0"/>
    <n v="0"/>
    <x v="0"/>
    <x v="0"/>
  </r>
  <r>
    <x v="36"/>
    <x v="4"/>
    <n v="18228.41"/>
    <n v="6502.05"/>
    <x v="0"/>
    <m/>
    <m/>
    <n v="1109.75"/>
    <n v="0"/>
    <n v="0"/>
    <n v="0"/>
    <n v="0"/>
    <n v="0"/>
    <n v="12564.08"/>
    <n v="700.91"/>
    <n v="0"/>
    <n v="76"/>
    <n v="1683.9699999999993"/>
    <n v="3231.54"/>
    <n v="1008.9300000000003"/>
    <n v="421"/>
    <n v="0"/>
    <n v="414.52000000000044"/>
    <n v="1861.6800000000003"/>
    <n v="1658.08"/>
    <n v="0"/>
    <n v="0"/>
    <x v="0"/>
    <x v="0"/>
  </r>
  <r>
    <x v="36"/>
    <x v="5"/>
    <n v="272.45999999999998"/>
    <n v="1113.3900000000001"/>
    <x v="0"/>
    <m/>
    <m/>
    <n v="0"/>
    <n v="1113.3900000000001"/>
    <n v="0"/>
    <n v="0"/>
    <n v="0"/>
    <n v="0"/>
    <n v="0"/>
    <n v="0"/>
    <n v="0"/>
    <n v="0"/>
    <n v="0"/>
    <n v="0"/>
    <n v="272.45999999999998"/>
    <n v="0"/>
    <n v="0"/>
    <n v="0"/>
    <n v="0"/>
    <n v="0"/>
    <n v="0"/>
    <n v="0"/>
    <x v="0"/>
    <x v="0"/>
  </r>
  <r>
    <x v="3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7"/>
    <n v="0"/>
    <n v="5479.27"/>
    <x v="0"/>
    <m/>
    <m/>
    <n v="0"/>
    <n v="0"/>
    <n v="0"/>
    <n v="0"/>
    <n v="0"/>
    <n v="0"/>
    <n v="0"/>
    <n v="904.25"/>
    <n v="0"/>
    <n v="0"/>
    <n v="0"/>
    <n v="4575.0200000000004"/>
    <n v="0"/>
    <n v="0"/>
    <n v="0"/>
    <n v="0"/>
    <n v="0"/>
    <n v="0"/>
    <n v="0"/>
    <n v="0"/>
    <x v="0"/>
    <x v="0"/>
  </r>
  <r>
    <x v="36"/>
    <x v="8"/>
    <n v="2776.79"/>
    <n v="4336"/>
    <x v="0"/>
    <m/>
    <m/>
    <n v="1428.56"/>
    <n v="196.57"/>
    <n v="0"/>
    <n v="0"/>
    <n v="0"/>
    <n v="0"/>
    <n v="435.33000000000015"/>
    <n v="2146.4199999999996"/>
    <n v="0"/>
    <n v="0"/>
    <n v="0"/>
    <n v="0"/>
    <n v="912.89999999999986"/>
    <n v="1375.7900000000004"/>
    <n v="0"/>
    <n v="0"/>
    <n v="0"/>
    <n v="617.2199999999998"/>
    <n v="0"/>
    <n v="0"/>
    <x v="0"/>
    <x v="0"/>
  </r>
  <r>
    <x v="36"/>
    <x v="9"/>
    <n v="2292.6799999999998"/>
    <n v="111913.3"/>
    <x v="0"/>
    <m/>
    <m/>
    <n v="0"/>
    <n v="0"/>
    <n v="0"/>
    <n v="509.53"/>
    <n v="0"/>
    <n v="109912.74"/>
    <n v="221.29"/>
    <n v="0"/>
    <n v="0"/>
    <n v="0"/>
    <n v="268.93000000000006"/>
    <n v="1491.0299999999988"/>
    <n v="1802.4599999999998"/>
    <n v="0"/>
    <n v="0"/>
    <n v="0"/>
    <n v="0"/>
    <n v="0"/>
    <n v="0"/>
    <n v="0"/>
    <x v="0"/>
    <x v="0"/>
  </r>
  <r>
    <x v="36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11"/>
    <n v="2524.33"/>
    <n v="4203.18"/>
    <x v="0"/>
    <m/>
    <m/>
    <n v="553.88"/>
    <n v="812.1"/>
    <n v="0"/>
    <n v="0"/>
    <n v="0"/>
    <n v="0"/>
    <n v="1683.7599999999998"/>
    <n v="0"/>
    <n v="0"/>
    <n v="1734.2000000000003"/>
    <n v="0"/>
    <n v="0"/>
    <n v="0"/>
    <n v="0"/>
    <n v="0"/>
    <n v="0"/>
    <n v="286.69000000000005"/>
    <n v="1656.88"/>
    <n v="0"/>
    <n v="0"/>
    <x v="0"/>
    <x v="0"/>
  </r>
  <r>
    <x v="36"/>
    <x v="12"/>
    <n v="3611.7700000000004"/>
    <n v="170.22"/>
    <x v="0"/>
    <m/>
    <m/>
    <n v="0"/>
    <n v="0"/>
    <n v="0"/>
    <n v="170.22"/>
    <n v="0"/>
    <n v="0"/>
    <n v="1467.68"/>
    <n v="0"/>
    <n v="0"/>
    <n v="0"/>
    <n v="0"/>
    <n v="0"/>
    <n v="2144.09"/>
    <n v="0"/>
    <n v="0"/>
    <n v="0"/>
    <n v="0"/>
    <n v="0"/>
    <n v="0"/>
    <n v="0"/>
    <x v="0"/>
    <x v="0"/>
  </r>
  <r>
    <x v="36"/>
    <x v="13"/>
    <n v="703.62"/>
    <n v="2115.4"/>
    <x v="0"/>
    <m/>
    <m/>
    <n v="0"/>
    <n v="0"/>
    <n v="0"/>
    <n v="2048"/>
    <n v="0"/>
    <n v="67.460000000000036"/>
    <n v="703.62"/>
    <n v="-5.999999999994543E-2"/>
    <n v="0"/>
    <n v="0"/>
    <n v="0"/>
    <n v="0"/>
    <n v="0"/>
    <n v="0"/>
    <n v="0"/>
    <n v="0"/>
    <n v="0"/>
    <n v="0"/>
    <n v="0"/>
    <n v="0"/>
    <x v="0"/>
    <x v="0"/>
  </r>
  <r>
    <x v="36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15"/>
    <n v="2520.91"/>
    <n v="2086.04"/>
    <x v="0"/>
    <m/>
    <m/>
    <n v="0"/>
    <n v="465.16"/>
    <n v="0"/>
    <n v="0"/>
    <n v="0"/>
    <n v="0"/>
    <n v="0"/>
    <n v="0"/>
    <n v="0"/>
    <n v="0"/>
    <n v="1684.31"/>
    <n v="0"/>
    <n v="237.93000000000006"/>
    <n v="0"/>
    <n v="0"/>
    <n v="946.31999999999994"/>
    <n v="598.66999999999985"/>
    <n v="674.56"/>
    <n v="0"/>
    <n v="0"/>
    <x v="0"/>
    <x v="0"/>
  </r>
  <r>
    <x v="36"/>
    <x v="16"/>
    <n v="65598.600000000006"/>
    <n v="106162.83"/>
    <x v="0"/>
    <m/>
    <m/>
    <n v="8192.82"/>
    <n v="49524.04"/>
    <n v="4003.3199999999997"/>
    <n v="4262.9599999999991"/>
    <n v="0"/>
    <n v="5773.989999999998"/>
    <n v="3429.4000000000015"/>
    <n v="1039.4000000000015"/>
    <n v="4150.2799999999988"/>
    <n v="1136"/>
    <n v="25098.559999999998"/>
    <n v="11922.869999999995"/>
    <n v="6424.1100000000006"/>
    <n v="920.3700000000099"/>
    <n v="0"/>
    <n v="19287.080000000002"/>
    <n v="14300.110000000008"/>
    <n v="12296.119999999995"/>
    <n v="0"/>
    <n v="0"/>
    <x v="0"/>
    <x v="0"/>
  </r>
  <r>
    <x v="36"/>
    <x v="17"/>
    <n v="952.86"/>
    <n v="879.03"/>
    <x v="0"/>
    <m/>
    <m/>
    <n v="913.82"/>
    <n v="0"/>
    <n v="39.039999999999964"/>
    <n v="0"/>
    <n v="0"/>
    <n v="0"/>
    <n v="0"/>
    <n v="0"/>
    <n v="0"/>
    <n v="0"/>
    <n v="0"/>
    <n v="879.03"/>
    <n v="0"/>
    <n v="0"/>
    <n v="0"/>
    <n v="0"/>
    <n v="0"/>
    <n v="0"/>
    <n v="0"/>
    <n v="0"/>
    <x v="0"/>
    <x v="0"/>
  </r>
  <r>
    <x v="3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19"/>
    <n v="0"/>
    <n v="1345.95"/>
    <x v="0"/>
    <m/>
    <m/>
    <n v="0"/>
    <n v="0"/>
    <n v="0"/>
    <n v="0"/>
    <n v="0"/>
    <n v="0"/>
    <n v="0"/>
    <n v="0"/>
    <n v="0"/>
    <n v="1345.95"/>
    <n v="0"/>
    <n v="0"/>
    <n v="0"/>
    <n v="0"/>
    <n v="0"/>
    <n v="0"/>
    <n v="0"/>
    <n v="0"/>
    <n v="0"/>
    <n v="0"/>
    <x v="0"/>
    <x v="0"/>
  </r>
  <r>
    <x v="3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0"/>
    <n v="8292.0779999999995"/>
    <n v="9017.2268440000007"/>
    <x v="0"/>
    <m/>
    <n v="71.099999999999994"/>
    <n v="3013.884"/>
    <n v="0"/>
    <n v="153.3159999999998"/>
    <n v="0"/>
    <n v="4.0000000003601599E-3"/>
    <n v="1771.2252000000001"/>
    <n v="0"/>
    <n v="0"/>
    <n v="0"/>
    <n v="108.31999999999994"/>
    <n v="0"/>
    <n v="0"/>
    <n v="1650.9959999999996"/>
    <n v="0"/>
    <n v="0"/>
    <n v="1159.267644"/>
    <n v="438.82560000000012"/>
    <n v="2872.2616000000003"/>
    <n v="3035.0523999999996"/>
    <n v="2063.2204000000002"/>
    <x v="0"/>
    <x v="0"/>
  </r>
  <r>
    <x v="37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2"/>
    <n v="61956.060680000097"/>
    <n v="87019.9668000003"/>
    <x v="0"/>
    <n v="10087.33"/>
    <n v="7286.75"/>
    <n v="6506.7810000000009"/>
    <n v="6551.42"/>
    <n v="2863.5889999999999"/>
    <n v="8742.7734"/>
    <n v="-2.0000000004074536E-3"/>
    <n v="10982.575000000001"/>
    <n v="6619.1709999999985"/>
    <n v="137.69999999999709"/>
    <n v="5698.4680000000008"/>
    <n v="16515.868800000004"/>
    <n v="1337.1999999999971"/>
    <n v="7195.5420000000013"/>
    <n v="7269.8830000000016"/>
    <n v="5583.507800000094"/>
    <n v="6982.9961799999001"/>
    <n v="5028.4159999999029"/>
    <n v="7958.9651000000013"/>
    <n v="12363.734400000103"/>
    <n v="6631.6794000001973"/>
    <n v="15886.553999999902"/>
    <x v="0"/>
    <x v="0"/>
  </r>
  <r>
    <x v="3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4"/>
    <n v="0"/>
    <n v="4559.5375299999996"/>
    <x v="0"/>
    <m/>
    <m/>
    <n v="0"/>
    <n v="0"/>
    <n v="0"/>
    <n v="775.04939999999999"/>
    <n v="0"/>
    <n v="86.360000000000014"/>
    <n v="0"/>
    <n v="3698.1281299999996"/>
    <n v="0"/>
    <n v="0"/>
    <n v="0"/>
    <n v="0"/>
    <n v="0"/>
    <n v="0"/>
    <n v="0"/>
    <n v="0"/>
    <n v="0"/>
    <n v="0"/>
    <n v="0"/>
    <n v="0"/>
    <x v="0"/>
    <x v="0"/>
  </r>
  <r>
    <x v="3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7"/>
    <n v="813.45"/>
    <n v="0"/>
    <x v="0"/>
    <m/>
    <m/>
    <n v="0"/>
    <n v="0"/>
    <n v="0"/>
    <n v="0"/>
    <n v="0"/>
    <n v="0"/>
    <n v="0"/>
    <n v="0"/>
    <n v="0"/>
    <n v="0"/>
    <n v="0"/>
    <n v="0"/>
    <n v="0"/>
    <n v="0"/>
    <n v="923.73"/>
    <n v="0"/>
    <n v="-110.27999999999997"/>
    <n v="0"/>
    <n v="0"/>
    <n v="0"/>
    <x v="0"/>
    <x v="0"/>
  </r>
  <r>
    <x v="37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9"/>
    <n v="0"/>
    <n v="279.48"/>
    <x v="0"/>
    <m/>
    <m/>
    <n v="0"/>
    <n v="0"/>
    <n v="0"/>
    <n v="0"/>
    <n v="0"/>
    <n v="279.48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0"/>
    <n v="12991.62"/>
    <n v="4750.3760000000002"/>
    <x v="0"/>
    <n v="4140.91"/>
    <n v="415.01"/>
    <n v="478.21000000000004"/>
    <n v="1348.9"/>
    <n v="0"/>
    <n v="375.20999999999981"/>
    <n v="1634.9099999999999"/>
    <n v="47.615999999999985"/>
    <n v="2.0000000004074536E-3"/>
    <n v="0"/>
    <n v="1278.9039999999995"/>
    <n v="0"/>
    <n v="18.592000000000553"/>
    <n v="834.66400000000021"/>
    <n v="1271.2219999999998"/>
    <n v="0"/>
    <n v="3706.9339999999993"/>
    <n v="1532.3839999999996"/>
    <n v="265.34400000000096"/>
    <n v="0"/>
    <n v="196.59200000000055"/>
    <n v="0"/>
    <x v="0"/>
    <x v="0"/>
  </r>
  <r>
    <x v="37"/>
    <x v="11"/>
    <n v="8613.6540800000002"/>
    <n v="12491.140744"/>
    <x v="0"/>
    <n v="1504.5"/>
    <n v="854.81"/>
    <n v="349.40319999999997"/>
    <n v="0"/>
    <n v="1808.4667999999999"/>
    <n v="1127.7544"/>
    <n v="2.640000000155851E-3"/>
    <n v="318.15424800000005"/>
    <n v="0"/>
    <n v="2795.5403999999999"/>
    <n v="1021.6960000000004"/>
    <n v="1089.139392"/>
    <n v="0"/>
    <n v="266.5600000000004"/>
    <n v="633.86135999999988"/>
    <n v="0"/>
    <n v="1030.6112800000001"/>
    <n v="1134.4694399999998"/>
    <n v="0"/>
    <n v="2639.6000639999993"/>
    <n v="2265.1127999999999"/>
    <n v="684.16480000000047"/>
    <x v="0"/>
    <x v="0"/>
  </r>
  <r>
    <x v="37"/>
    <x v="12"/>
    <n v="11088.37034496"/>
    <n v="13031.90363136001"/>
    <x v="0"/>
    <n v="1273.48"/>
    <n v="63.79"/>
    <n v="611.66785279999999"/>
    <n v="1174.45"/>
    <n v="1429.6621471999999"/>
    <n v="1752.5254143999998"/>
    <n v="1.1872000000039407E-3"/>
    <n v="4160.1305855999999"/>
    <n v="572.72609280000006"/>
    <n v="0"/>
    <n v="0"/>
    <n v="1010.4215961600003"/>
    <n v="947.66899200000034"/>
    <n v="102.82235904000026"/>
    <n v="1768.3037279999999"/>
    <n v="0"/>
    <n v="1158.5764511999996"/>
    <n v="2359.408742399999"/>
    <n v="917.92895999998927"/>
    <n v="0"/>
    <n v="2408.3549337600107"/>
    <n v="1808.2814976000009"/>
    <x v="0"/>
    <x v="0"/>
  </r>
  <r>
    <x v="37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4"/>
    <n v="24531.42"/>
    <n v="25533.089999999997"/>
    <x v="0"/>
    <n v="553.64"/>
    <n v="56.1"/>
    <n v="2749.77"/>
    <n v="5645.07"/>
    <n v="658.17000000000007"/>
    <n v="1733.7799999999997"/>
    <n v="3.6800000002585875E-3"/>
    <n v="3109.8920000000007"/>
    <n v="2412.9363200000003"/>
    <n v="0"/>
    <n v="449.47999999999956"/>
    <n v="4495.6880000000001"/>
    <n v="356.65999999999985"/>
    <n v="621.1880000000001"/>
    <n v="1945.9899999999998"/>
    <n v="1039.851999999999"/>
    <n v="7811.65"/>
    <n v="2348.66"/>
    <n v="3721.630000000001"/>
    <n v="2611.369999999999"/>
    <n v="3871.489999999998"/>
    <n v="2023.1700000000019"/>
    <x v="0"/>
    <x v="0"/>
  </r>
  <r>
    <x v="37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6"/>
    <n v="661.85229600000002"/>
    <n v="0"/>
    <x v="0"/>
    <n v="661.85"/>
    <m/>
    <n v="2.296000000001186E-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7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8"/>
    <x v="0"/>
    <n v="3026.56"/>
    <n v="4445.5"/>
    <x v="0"/>
    <m/>
    <n v="0"/>
    <n v="0"/>
    <n v="4445.5"/>
    <n v="83.78"/>
    <n v="0"/>
    <n v="0"/>
    <n v="0"/>
    <n v="0"/>
    <n v="0"/>
    <n v="115.6"/>
    <n v="0"/>
    <n v="2608.33"/>
    <n v="0"/>
    <n v="0"/>
    <n v="0"/>
    <n v="0"/>
    <n v="0"/>
    <n v="218.84999999999991"/>
    <n v="0"/>
    <n v="0"/>
    <n v="4315.869999999999"/>
    <x v="0"/>
    <x v="0"/>
  </r>
  <r>
    <x v="38"/>
    <x v="1"/>
    <n v="2255.4699999999998"/>
    <n v="5571.4800000000005"/>
    <x v="0"/>
    <n v="771.72"/>
    <n v="0"/>
    <n v="0"/>
    <n v="4944.41"/>
    <n v="0"/>
    <n v="0"/>
    <n v="0"/>
    <n v="0"/>
    <n v="0"/>
    <n v="0"/>
    <n v="0"/>
    <n v="0"/>
    <n v="0"/>
    <n v="627.07000000000062"/>
    <n v="0"/>
    <n v="0"/>
    <n v="0"/>
    <n v="0"/>
    <n v="1483.7499999999998"/>
    <n v="0"/>
    <n v="0"/>
    <n v="0"/>
    <x v="0"/>
    <x v="0"/>
  </r>
  <r>
    <x v="38"/>
    <x v="2"/>
    <n v="471247.08000000019"/>
    <n v="595287.33999999985"/>
    <x v="0"/>
    <n v="51145.080000000016"/>
    <n v="54785.289999999994"/>
    <n v="43668.76999999999"/>
    <n v="33044.339999999997"/>
    <n v="20503.839999999967"/>
    <n v="56780.60000000002"/>
    <n v="0"/>
    <n v="61218.350000000035"/>
    <n v="32700.650000000052"/>
    <n v="72768.939999999915"/>
    <n v="60304.979999999894"/>
    <n v="38131.81"/>
    <n v="51940.730000000069"/>
    <n v="45420.780000000028"/>
    <n v="25793.739999999932"/>
    <n v="74280.320000000182"/>
    <n v="49181.480000000098"/>
    <n v="35765.02999999997"/>
    <n v="66988.210000000137"/>
    <n v="54072.279999999737"/>
    <n v="69019.600000000035"/>
    <n v="83671.060000000289"/>
    <x v="0"/>
    <x v="0"/>
  </r>
  <r>
    <x v="38"/>
    <x v="3"/>
    <n v="74106.930000000008"/>
    <n v="84227.170000000013"/>
    <x v="0"/>
    <n v="6024.7800000000007"/>
    <n v="7008.7"/>
    <n v="2061.7200000000003"/>
    <n v="5672.2199999999966"/>
    <n v="0"/>
    <n v="6709.9000000000069"/>
    <n v="0"/>
    <n v="3183.6000000000058"/>
    <n v="8859.5599999999977"/>
    <n v="7382.9799999999923"/>
    <n v="9987.2400000000016"/>
    <n v="133.30000000000291"/>
    <n v="13993.700000000015"/>
    <n v="15404.270000000011"/>
    <n v="4930.0299999999916"/>
    <n v="1785.589999999982"/>
    <n v="8947.6599999999962"/>
    <n v="12510.880000000012"/>
    <n v="8177.3600000000006"/>
    <n v="13310.849999999999"/>
    <n v="11124.880000000005"/>
    <n v="14128.119999999981"/>
    <x v="0"/>
    <x v="0"/>
  </r>
  <r>
    <x v="38"/>
    <x v="4"/>
    <n v="136834.66"/>
    <n v="179133.11000000004"/>
    <x v="0"/>
    <n v="4241.43"/>
    <n v="12102.019999999999"/>
    <n v="28375.429999999997"/>
    <n v="58317.150000000031"/>
    <n v="3071.2800000000025"/>
    <n v="6468.359999999986"/>
    <n v="0"/>
    <n v="8520.3799999999901"/>
    <n v="5858.6399999999994"/>
    <n v="4756.5999999999767"/>
    <n v="5303.7200000000012"/>
    <n v="14330.690000000031"/>
    <n v="24690.249999999971"/>
    <n v="9487.6499999999942"/>
    <n v="19855.810000000027"/>
    <n v="1831.8699999999953"/>
    <n v="8439.9899999999907"/>
    <n v="10258.850000000006"/>
    <n v="6511.2599999999948"/>
    <n v="22572.690000000031"/>
    <n v="30486.85000000002"/>
    <n v="24229.750000000029"/>
    <x v="0"/>
    <x v="0"/>
  </r>
  <r>
    <x v="38"/>
    <x v="5"/>
    <n v="1465.37"/>
    <n v="1616.35"/>
    <x v="0"/>
    <m/>
    <n v="0"/>
    <n v="0"/>
    <n v="696"/>
    <n v="0"/>
    <n v="0"/>
    <n v="0"/>
    <n v="0"/>
    <n v="0"/>
    <n v="259.55999999999995"/>
    <n v="0"/>
    <n v="0"/>
    <n v="0"/>
    <n v="0"/>
    <n v="0"/>
    <n v="0"/>
    <n v="804.58"/>
    <n v="0"/>
    <n v="0"/>
    <n v="0"/>
    <n v="660.78999999999985"/>
    <n v="0"/>
    <x v="0"/>
    <x v="0"/>
  </r>
  <r>
    <x v="38"/>
    <x v="6"/>
    <n v="24587.410000000003"/>
    <n v="27140.900000000005"/>
    <x v="0"/>
    <n v="1189.95"/>
    <n v="1629"/>
    <n v="2790.1699999999992"/>
    <n v="3317.6900000000005"/>
    <n v="0"/>
    <n v="430.26999999999953"/>
    <n v="0"/>
    <n v="1082.5199999999995"/>
    <n v="0"/>
    <n v="2375.4500000000007"/>
    <n v="5106.6000000000004"/>
    <n v="4006"/>
    <n v="8020.6099999999988"/>
    <n v="1924.8999999999996"/>
    <n v="1671.6599999999999"/>
    <n v="3584.5200000000023"/>
    <n v="1445.3000000000029"/>
    <n v="2704.25"/>
    <n v="3020.7599999999984"/>
    <n v="4743.9399999999987"/>
    <n v="1342.3600000000042"/>
    <n v="3967.0299999999988"/>
    <x v="0"/>
    <x v="0"/>
  </r>
  <r>
    <x v="38"/>
    <x v="7"/>
    <n v="18158.309999999994"/>
    <n v="18631.590000000004"/>
    <x v="0"/>
    <m/>
    <n v="0"/>
    <n v="5249.1399999999994"/>
    <n v="6064.1"/>
    <n v="0"/>
    <n v="0"/>
    <n v="0"/>
    <n v="2168.3799999999992"/>
    <n v="0"/>
    <n v="2660.0099999999984"/>
    <n v="3422.5699999999979"/>
    <n v="0"/>
    <n v="3811.7400000000052"/>
    <n v="7274.8400000000038"/>
    <n v="10.760000000000218"/>
    <n v="292.94000000000233"/>
    <n v="2574.5199999999968"/>
    <n v="0"/>
    <n v="3089.5799999999945"/>
    <n v="171.31999999999971"/>
    <n v="0"/>
    <n v="1076.6399999999994"/>
    <x v="0"/>
    <x v="0"/>
  </r>
  <r>
    <x v="38"/>
    <x v="8"/>
    <n v="32465.710000000003"/>
    <n v="31400.059999999994"/>
    <x v="0"/>
    <n v="399.62"/>
    <n v="2406.4700000000003"/>
    <n v="1970.1600000000003"/>
    <n v="3870.2099999999991"/>
    <n v="2323.9499999999994"/>
    <n v="5084.03"/>
    <n v="2384.7100000000009"/>
    <n v="0"/>
    <n v="5143.6999999999989"/>
    <n v="1016.5400000000009"/>
    <n v="2079.7299999999996"/>
    <n v="793.54000000000087"/>
    <n v="0"/>
    <n v="8122.5400000000009"/>
    <n v="2049.5399999999991"/>
    <n v="0"/>
    <n v="2608.3700000000044"/>
    <n v="1178.4299999999967"/>
    <n v="4577.6300000000047"/>
    <n v="0"/>
    <n v="8928.2999999999956"/>
    <n v="3254.3700000000026"/>
    <x v="0"/>
    <x v="0"/>
  </r>
  <r>
    <x v="38"/>
    <x v="9"/>
    <n v="18071.57"/>
    <n v="18693.349999999999"/>
    <x v="0"/>
    <m/>
    <n v="0"/>
    <n v="1531.54"/>
    <n v="686.78000000000009"/>
    <n v="2622.7199999999993"/>
    <n v="0"/>
    <n v="0"/>
    <n v="554.27999999999986"/>
    <n v="2379.3199999999997"/>
    <n v="4401.5099999999984"/>
    <n v="1385.6299999999992"/>
    <n v="5131.1900000000014"/>
    <n v="2055.8100000000022"/>
    <n v="2268.4800000000014"/>
    <n v="1642.2199999999993"/>
    <n v="0"/>
    <n v="735.39999999999964"/>
    <n v="996.35999999999694"/>
    <n v="1064.1799999999985"/>
    <n v="0"/>
    <n v="4654.7500000000018"/>
    <n v="2530.4200000000019"/>
    <x v="0"/>
    <x v="0"/>
  </r>
  <r>
    <x v="38"/>
    <x v="10"/>
    <n v="6394.8000000000011"/>
    <n v="3878.5699999999997"/>
    <x v="0"/>
    <n v="115.36"/>
    <n v="0"/>
    <n v="1202.3400000000001"/>
    <n v="0"/>
    <n v="0"/>
    <n v="0"/>
    <n v="0"/>
    <n v="1511.1299999999999"/>
    <n v="1632.9499999999996"/>
    <n v="0"/>
    <n v="0"/>
    <n v="864.59000000000037"/>
    <n v="1890.1500000000015"/>
    <n v="0"/>
    <n v="0"/>
    <n v="0"/>
    <n v="1554"/>
    <n v="996.42000000000007"/>
    <n v="0"/>
    <n v="506.42999999999938"/>
    <n v="0"/>
    <n v="0"/>
    <x v="0"/>
    <x v="0"/>
  </r>
  <r>
    <x v="38"/>
    <x v="11"/>
    <n v="34527.909999999996"/>
    <n v="52508.839999999982"/>
    <x v="0"/>
    <n v="2504.75"/>
    <n v="10808.16"/>
    <n v="2466.8200000000006"/>
    <n v="6698.02"/>
    <n v="3233.0199999999995"/>
    <n v="503.07999999999811"/>
    <n v="1125.5399999999991"/>
    <n v="4664.59"/>
    <n v="414.85000000000036"/>
    <n v="2726.0500000000029"/>
    <n v="3840.1800000000003"/>
    <n v="513.91999999999825"/>
    <n v="3826.989999999998"/>
    <n v="7199.8600000000006"/>
    <n v="0"/>
    <n v="168.80999999999767"/>
    <n v="3520.4399999999987"/>
    <n v="2329.2499999999927"/>
    <n v="4468.4800000000068"/>
    <n v="7770.260000000002"/>
    <n v="9126.8399999999929"/>
    <n v="0"/>
    <x v="0"/>
    <x v="0"/>
  </r>
  <r>
    <x v="38"/>
    <x v="12"/>
    <n v="44877.33"/>
    <n v="72606.580000000031"/>
    <x v="0"/>
    <n v="2546.38"/>
    <n v="1785.8200000000002"/>
    <n v="4036.5199999999995"/>
    <n v="3115.65"/>
    <n v="3778.2899999999991"/>
    <n v="10261.09"/>
    <n v="0"/>
    <n v="3152.1900000000023"/>
    <n v="2637.659999999998"/>
    <n v="15255.569999999989"/>
    <n v="4661.9300000000021"/>
    <n v="0"/>
    <n v="4488.6399999999958"/>
    <n v="12430.390000000007"/>
    <n v="0"/>
    <n v="2604.75"/>
    <n v="3902.8400000000038"/>
    <n v="700"/>
    <n v="6164.4700000000012"/>
    <n v="10640.520000000026"/>
    <n v="12660.600000000002"/>
    <n v="7720.929999999993"/>
    <x v="0"/>
    <x v="0"/>
  </r>
  <r>
    <x v="38"/>
    <x v="13"/>
    <n v="344698.27"/>
    <n v="410823.46999999986"/>
    <x v="0"/>
    <n v="20471.710000000006"/>
    <n v="48678.500000000007"/>
    <n v="30061.779999999992"/>
    <n v="29829.919999999976"/>
    <n v="17834.269999999997"/>
    <n v="42121.459999999992"/>
    <n v="7050.6699999999983"/>
    <n v="12970.370000000024"/>
    <n v="28402.549999999988"/>
    <n v="32668.870000000054"/>
    <n v="41695.379999999976"/>
    <n v="32135.089999999909"/>
    <n v="64476.170000000042"/>
    <n v="51158.170000000042"/>
    <n v="9052.9599999999919"/>
    <n v="13546.190000000002"/>
    <n v="42292.26999999996"/>
    <n v="39532.959999999846"/>
    <n v="36671.430000000109"/>
    <n v="61492.860000000044"/>
    <n v="46689.079999999958"/>
    <n v="77178.290000000037"/>
    <x v="0"/>
    <x v="0"/>
  </r>
  <r>
    <x v="38"/>
    <x v="14"/>
    <n v="315406.18999999994"/>
    <n v="299513.18999999977"/>
    <x v="0"/>
    <n v="21051.62"/>
    <n v="23734.07"/>
    <n v="83560.33"/>
    <n v="47564.250000000007"/>
    <n v="21180.25"/>
    <n v="46988.789999999994"/>
    <n v="11141.339999999982"/>
    <n v="24377.58"/>
    <n v="3730.9199999999837"/>
    <n v="21398.430000000022"/>
    <n v="79.239999999990687"/>
    <n v="21095.449999999983"/>
    <n v="68380.669999999984"/>
    <n v="26043.909999999916"/>
    <n v="1225.1200000000244"/>
    <n v="20479.030000000057"/>
    <n v="39147.719999999972"/>
    <n v="12695.149999999994"/>
    <n v="40932.090000000113"/>
    <n v="30159.639999999898"/>
    <n v="24976.889999999898"/>
    <n v="22343.470000000088"/>
    <x v="0"/>
    <x v="0"/>
  </r>
  <r>
    <x v="38"/>
    <x v="15"/>
    <n v="56470.77"/>
    <n v="55103.930000000015"/>
    <x v="0"/>
    <n v="3331.49"/>
    <n v="2206.9500000000003"/>
    <n v="6090.7199999999993"/>
    <n v="1840.46"/>
    <n v="4173.9500000000007"/>
    <n v="8204.2599999999984"/>
    <n v="0"/>
    <n v="1400.9699999999993"/>
    <n v="5737.91"/>
    <n v="9079.659999999998"/>
    <n v="11114.64"/>
    <n v="6448.1300000000047"/>
    <n v="4728.7200000000012"/>
    <n v="2485.7699999999968"/>
    <n v="5610.8000000000029"/>
    <n v="5006.3800000000047"/>
    <n v="4011.010000000002"/>
    <n v="6013.4700000000012"/>
    <n v="7315.7199999999866"/>
    <n v="8062.070000000007"/>
    <n v="4355.8100000000049"/>
    <n v="172.27999999999884"/>
    <x v="0"/>
    <x v="0"/>
  </r>
  <r>
    <x v="38"/>
    <x v="16"/>
    <n v="683828.85000000009"/>
    <n v="878609.5900000002"/>
    <x v="0"/>
    <n v="57846.6"/>
    <n v="41022.019999999997"/>
    <n v="65071.440000000024"/>
    <n v="87754.09"/>
    <n v="65822.819999999992"/>
    <n v="139836.5"/>
    <n v="1089.8399999999965"/>
    <n v="90708.06"/>
    <n v="26464.969999999972"/>
    <n v="29153.269999999902"/>
    <n v="59757.119999999995"/>
    <n v="140135.95000000024"/>
    <n v="164299.09000000003"/>
    <n v="67086.749999999884"/>
    <n v="19272.070000000007"/>
    <n v="5878.4700000000885"/>
    <n v="80995.030000000086"/>
    <n v="65259.059999999939"/>
    <n v="32248.310000000056"/>
    <n v="100813.86000000022"/>
    <n v="110961.55999999994"/>
    <n v="56751.699999999721"/>
    <x v="0"/>
    <x v="0"/>
  </r>
  <r>
    <x v="38"/>
    <x v="17"/>
    <n v="37824.860000000008"/>
    <n v="103702.45000000001"/>
    <x v="0"/>
    <n v="660.4"/>
    <n v="0"/>
    <n v="0"/>
    <n v="18109.079999999998"/>
    <n v="0"/>
    <n v="9399.8200000000033"/>
    <n v="0"/>
    <n v="2940.4400000000023"/>
    <n v="0"/>
    <n v="24298.830000000009"/>
    <n v="0"/>
    <n v="12675.25999999998"/>
    <n v="5769"/>
    <n v="5485.9500000000262"/>
    <n v="6938.510000000002"/>
    <n v="2870.4799999999959"/>
    <n v="22472.309999999998"/>
    <n v="22778.379999999976"/>
    <n v="851.80000000000291"/>
    <n v="4011.3700000000099"/>
    <n v="1132.8400000000038"/>
    <n v="27773.389999999985"/>
    <x v="0"/>
    <x v="0"/>
  </r>
  <r>
    <x v="3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8"/>
    <x v="19"/>
    <n v="0"/>
    <n v="50356.460000000014"/>
    <x v="0"/>
    <m/>
    <n v="0"/>
    <n v="0"/>
    <n v="0"/>
    <n v="0"/>
    <n v="12904.77"/>
    <n v="0"/>
    <n v="0"/>
    <n v="0"/>
    <n v="8902.9999999999964"/>
    <n v="0"/>
    <n v="11861.460000000006"/>
    <n v="0"/>
    <n v="3764.5999999999913"/>
    <n v="0"/>
    <n v="3273.5200000000041"/>
    <n v="0"/>
    <n v="4586.070000000007"/>
    <n v="0"/>
    <n v="5063.0400000000081"/>
    <n v="0"/>
    <n v="7606.6299999999974"/>
    <x v="0"/>
    <x v="0"/>
  </r>
  <r>
    <x v="38"/>
    <x v="20"/>
    <n v="89730.869999999981"/>
    <n v="102263.88999999998"/>
    <x v="0"/>
    <n v="10497.660000000003"/>
    <n v="13234.439999999999"/>
    <n v="7483.8499999999949"/>
    <n v="8641.9200000000019"/>
    <n v="11475.799999999992"/>
    <n v="1829.0299999999988"/>
    <n v="0"/>
    <n v="18499.370000000003"/>
    <n v="0"/>
    <n v="8061.2599999999875"/>
    <n v="13799.800000000003"/>
    <n v="19947.130000000019"/>
    <n v="12205.050000000003"/>
    <n v="10727.449999999997"/>
    <n v="18465.96"/>
    <n v="0"/>
    <n v="5895.2900000000227"/>
    <n v="6546.4699999999866"/>
    <n v="3505.339999999982"/>
    <n v="8374.7000000000116"/>
    <n v="6402.1199999999808"/>
    <n v="11650.490000000005"/>
    <x v="0"/>
    <x v="0"/>
  </r>
  <r>
    <x v="38"/>
    <x v="21"/>
    <n v="54420.59"/>
    <n v="49264.81"/>
    <x v="0"/>
    <n v="10470.969999999999"/>
    <n v="4199.8600000000006"/>
    <n v="4878.3599999999988"/>
    <n v="11334.26"/>
    <n v="0"/>
    <n v="0"/>
    <n v="2622.7200000000012"/>
    <n v="12848.17"/>
    <n v="1192.9700000000012"/>
    <n v="703.93000000000029"/>
    <n v="665.69999999999709"/>
    <n v="2867.3000000000029"/>
    <n v="18253.720000000005"/>
    <n v="2190.8899999999994"/>
    <n v="0"/>
    <n v="747.51000000000204"/>
    <n v="4260.8999999999942"/>
    <n v="3026.0599999999977"/>
    <n v="2163.9500000000044"/>
    <n v="1435.5299999999988"/>
    <n v="9911.2999999999956"/>
    <n v="8668.1799999999857"/>
    <x v="0"/>
    <x v="0"/>
  </r>
  <r>
    <x v="39"/>
    <x v="0"/>
    <n v="310.04000000000002"/>
    <n v="1023.5400000000001"/>
    <x v="0"/>
    <m/>
    <m/>
    <n v="0"/>
    <n v="0"/>
    <n v="310.04000000000002"/>
    <n v="0"/>
    <n v="0"/>
    <n v="998.1"/>
    <n v="0"/>
    <n v="0"/>
    <n v="0"/>
    <n v="25.440000000000055"/>
    <n v="0"/>
    <n v="0"/>
    <n v="0"/>
    <n v="0"/>
    <n v="0"/>
    <n v="0"/>
    <n v="0"/>
    <n v="0"/>
    <n v="0"/>
    <n v="63.649999999999977"/>
    <x v="0"/>
    <x v="0"/>
  </r>
  <r>
    <x v="3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2"/>
    <n v="54.21"/>
    <n v="54.2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.21"/>
    <n v="0"/>
    <x v="0"/>
    <x v="0"/>
  </r>
  <r>
    <x v="39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9"/>
    <n v="0"/>
    <n v="98.0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.03"/>
    <n v="0"/>
    <n v="0"/>
    <x v="0"/>
    <x v="0"/>
  </r>
  <r>
    <x v="39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11"/>
    <n v="80.680000000000007"/>
    <n v="2831.73"/>
    <x v="0"/>
    <n v="47.84"/>
    <n v="0"/>
    <n v="0"/>
    <n v="0"/>
    <n v="19.090000000000003"/>
    <n v="514.04"/>
    <n v="0"/>
    <n v="0"/>
    <n v="0"/>
    <n v="-98"/>
    <n v="0"/>
    <n v="0"/>
    <n v="0"/>
    <n v="1117.29"/>
    <n v="0"/>
    <n v="225.44000000000005"/>
    <n v="-7.9999999999998295E-2"/>
    <n v="133.21000000000004"/>
    <n v="7.9999999999998295E-2"/>
    <n v="926"/>
    <n v="13.75"/>
    <n v="1858.7000000000003"/>
    <x v="0"/>
    <x v="0"/>
  </r>
  <r>
    <x v="39"/>
    <x v="12"/>
    <n v="1356.92"/>
    <n v="1539.3899999999999"/>
    <x v="0"/>
    <n v="103.36"/>
    <n v="156.72"/>
    <n v="0"/>
    <n v="0"/>
    <n v="0"/>
    <n v="0"/>
    <n v="0"/>
    <n v="0"/>
    <n v="0"/>
    <n v="0"/>
    <n v="24.929999999999993"/>
    <n v="277.79999999999995"/>
    <n v="64.760000000000019"/>
    <n v="0"/>
    <n v="40.710000000000008"/>
    <n v="0"/>
    <n v="214.18999999999997"/>
    <n v="322.01"/>
    <n v="126.11000000000007"/>
    <n v="0"/>
    <n v="782.86"/>
    <n v="60.789999999999964"/>
    <x v="0"/>
    <x v="0"/>
  </r>
  <r>
    <x v="39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14"/>
    <n v="5733.84"/>
    <n v="7142.5"/>
    <x v="0"/>
    <n v="413.08"/>
    <n v="51.98"/>
    <n v="1287.77"/>
    <n v="932.78"/>
    <n v="0"/>
    <n v="180.05999999999995"/>
    <n v="0"/>
    <n v="2038.6000000000001"/>
    <n v="887.73"/>
    <n v="1052.4799999999996"/>
    <n v="485.76000000000022"/>
    <n v="137.88000000000011"/>
    <n v="674.02999999999975"/>
    <n v="693.36999999999989"/>
    <n v="46.320000000000164"/>
    <n v="0"/>
    <n v="-515.77"/>
    <n v="224.72000000000025"/>
    <n v="748.72999999999956"/>
    <n v="124.4399999999996"/>
    <n v="1706.1900000000005"/>
    <n v="833.19000000000051"/>
    <x v="0"/>
    <x v="0"/>
  </r>
  <r>
    <x v="39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16"/>
    <n v="5.4200000000000017"/>
    <n v="0"/>
    <x v="0"/>
    <n v="-72"/>
    <n v="0"/>
    <n v="0"/>
    <n v="0"/>
    <n v="0"/>
    <n v="0"/>
    <n v="0"/>
    <n v="0"/>
    <n v="77.42"/>
    <n v="0"/>
    <n v="0"/>
    <n v="0"/>
    <n v="0"/>
    <n v="0"/>
    <n v="0"/>
    <n v="0"/>
    <n v="0"/>
    <n v="0"/>
    <n v="0"/>
    <n v="0"/>
    <n v="0"/>
    <n v="0"/>
    <x v="0"/>
    <x v="0"/>
  </r>
  <r>
    <x v="39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39"/>
    <x v="20"/>
    <n v="2080.94"/>
    <n v="560.51"/>
    <x v="0"/>
    <m/>
    <n v="0"/>
    <n v="0"/>
    <n v="139.74"/>
    <n v="0"/>
    <n v="0"/>
    <n v="0"/>
    <n v="48"/>
    <n v="0"/>
    <n v="0"/>
    <n v="24.26"/>
    <n v="0"/>
    <n v="210.86"/>
    <n v="9.2299999999999898"/>
    <n v="0"/>
    <n v="0"/>
    <n v="1305.3600000000001"/>
    <n v="129.71"/>
    <n v="306.63000000000011"/>
    <n v="0"/>
    <n v="233.82999999999993"/>
    <n v="0"/>
    <x v="0"/>
    <x v="0"/>
  </r>
  <r>
    <x v="39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2"/>
    <n v="15741.23"/>
    <n v="16973.73"/>
    <x v="0"/>
    <m/>
    <m/>
    <n v="0"/>
    <n v="6697.9100000000008"/>
    <n v="0"/>
    <n v="5517.7600000000011"/>
    <n v="0"/>
    <n v="4320.5299999999006"/>
    <n v="0"/>
    <n v="437.53000000009706"/>
    <n v="0"/>
    <n v="0"/>
    <n v="0"/>
    <n v="0"/>
    <n v="6872.8699999999899"/>
    <n v="0"/>
    <n v="6232.9769565217484"/>
    <n v="0"/>
    <n v="2635.3830434782612"/>
    <n v="0"/>
    <n v="0"/>
    <n v="0"/>
    <x v="0"/>
    <x v="0"/>
  </r>
  <r>
    <x v="4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4"/>
    <n v="21874.34"/>
    <n v="42321.419999999896"/>
    <x v="0"/>
    <m/>
    <m/>
    <n v="0"/>
    <n v="13242.23"/>
    <n v="2553.6974999999998"/>
    <n v="3128.6400000000012"/>
    <n v="851.23250000000007"/>
    <n v="2072.3899999998994"/>
    <n v="2628.03"/>
    <n v="9.822542779147625E-11"/>
    <n v="7754.13"/>
    <n v="5893.010000000002"/>
    <n v="0"/>
    <n v="0"/>
    <n v="8087.25"/>
    <n v="7977.23"/>
    <n v="0"/>
    <n v="4753.0800000000017"/>
    <n v="0"/>
    <n v="5254.8399999998946"/>
    <n v="0"/>
    <n v="0"/>
    <x v="0"/>
    <x v="0"/>
  </r>
  <r>
    <x v="4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7"/>
    <n v="8088.6199999999899"/>
    <n v="19715.459999999901"/>
    <x v="0"/>
    <m/>
    <m/>
    <n v="0"/>
    <n v="1359.25"/>
    <n v="0"/>
    <n v="3404.2700000000004"/>
    <n v="0"/>
    <n v="3553.3899999999903"/>
    <n v="0"/>
    <n v="733.03000000000975"/>
    <n v="1090.2"/>
    <n v="2434.6299999999992"/>
    <n v="0"/>
    <n v="0"/>
    <n v="4561.3900000000003"/>
    <n v="4475.9600000000009"/>
    <n v="1886.0326086955783"/>
    <n v="1182.0100000000002"/>
    <n v="550.99739130441139"/>
    <n v="2572.9199999999"/>
    <n v="0"/>
    <n v="0"/>
    <x v="0"/>
    <x v="0"/>
  </r>
  <r>
    <x v="40"/>
    <x v="8"/>
    <n v="4268.4399999999896"/>
    <n v="4544.7199999999903"/>
    <x v="0"/>
    <m/>
    <m/>
    <n v="0"/>
    <n v="831.48"/>
    <n v="1423.08"/>
    <n v="522.40000000000009"/>
    <n v="0"/>
    <n v="724.84000000000015"/>
    <n v="504.12000000000012"/>
    <n v="0"/>
    <n v="916.91999999998984"/>
    <n v="625.96000000000049"/>
    <n v="0"/>
    <n v="0"/>
    <n v="937.6800000000103"/>
    <n v="494.15999999999985"/>
    <n v="486.63999999998941"/>
    <n v="497.88000000000011"/>
    <n v="0"/>
    <n v="847.99999999998909"/>
    <n v="0"/>
    <n v="0"/>
    <x v="0"/>
    <x v="0"/>
  </r>
  <r>
    <x v="4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6"/>
    <n v="218377.69999999899"/>
    <n v="313364.39"/>
    <x v="0"/>
    <m/>
    <m/>
    <n v="0"/>
    <n v="133235.89000000001"/>
    <n v="118586.565"/>
    <n v="2758.6399999999849"/>
    <n v="39528.85500000001"/>
    <n v="16428.049999998999"/>
    <n v="6567.9399999989837"/>
    <n v="49660.870000001014"/>
    <n v="4111.7000000010012"/>
    <n v="24394.509999998991"/>
    <n v="0"/>
    <n v="0"/>
    <n v="12631.190000000002"/>
    <n v="9003.8100000010163"/>
    <n v="1161.2817391304416"/>
    <n v="47998.27999999898"/>
    <n v="35790.168260868551"/>
    <n v="29884.340000001015"/>
    <n v="0"/>
    <n v="0"/>
    <x v="0"/>
    <x v="0"/>
  </r>
  <r>
    <x v="4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0"/>
    <x v="19"/>
    <n v="84735.449999999895"/>
    <n v="105526.83"/>
    <x v="0"/>
    <m/>
    <m/>
    <n v="0"/>
    <n v="14859.26"/>
    <n v="11447.43"/>
    <n v="12982.949999999901"/>
    <n v="3815.8099999999995"/>
    <n v="12864.100000000002"/>
    <n v="22124.200000000004"/>
    <n v="7035.1600000000981"/>
    <n v="3580.9199999999983"/>
    <n v="9908.82"/>
    <n v="0"/>
    <n v="0"/>
    <n v="12946.129999999903"/>
    <n v="23767.989999999896"/>
    <n v="27878.888695652277"/>
    <n v="16538.28"/>
    <n v="2942.0713043477153"/>
    <n v="7570.2700000001059"/>
    <n v="0"/>
    <n v="0"/>
    <x v="0"/>
    <x v="0"/>
  </r>
  <r>
    <x v="40"/>
    <x v="20"/>
    <n v="2112.8200000000002"/>
    <n v="1371.420000000001"/>
    <x v="0"/>
    <m/>
    <m/>
    <n v="0"/>
    <n v="0"/>
    <n v="337.32"/>
    <n v="495.22"/>
    <n v="112.44"/>
    <n v="0"/>
    <n v="570.84"/>
    <n v="520.54"/>
    <n v="0"/>
    <n v="0"/>
    <n v="0"/>
    <n v="0"/>
    <n v="266.32000000000005"/>
    <n v="625.74"/>
    <n v="274.72956521739115"/>
    <n v="-270.07999999999902"/>
    <n v="551.17043478260894"/>
    <n v="0"/>
    <n v="0"/>
    <n v="0"/>
    <x v="0"/>
    <x v="0"/>
  </r>
  <r>
    <x v="4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0"/>
    <n v="47923.03"/>
    <n v="6403.6099999999988"/>
    <x v="0"/>
    <n v="11712.07"/>
    <m/>
    <n v="20288.490000000002"/>
    <n v="0"/>
    <n v="2039.5099999999984"/>
    <n v="0"/>
    <n v="0"/>
    <n v="0"/>
    <n v="0"/>
    <n v="0"/>
    <n v="3864.1100000000006"/>
    <n v="1704.49"/>
    <n v="2268.0400000000009"/>
    <n v="1959.9199999999998"/>
    <n v="0"/>
    <n v="132.80999999999995"/>
    <n v="1010.3499999999985"/>
    <n v="0"/>
    <n v="4134.07"/>
    <n v="0"/>
    <n v="2606.3899999999994"/>
    <n v="0"/>
    <x v="0"/>
    <x v="0"/>
  </r>
  <r>
    <x v="41"/>
    <x v="1"/>
    <n v="56171.54"/>
    <n v="61783.100000000006"/>
    <x v="0"/>
    <n v="23123.1"/>
    <n v="10130.75"/>
    <n v="1793.5300000000025"/>
    <n v="4397.9500000000007"/>
    <n v="8079.9200000000019"/>
    <n v="7598.7999999999993"/>
    <n v="0"/>
    <n v="4358.7000000000007"/>
    <n v="466.70999999999913"/>
    <n v="4704.6699999999983"/>
    <n v="4829.5"/>
    <n v="5875.73"/>
    <n v="9246.2599999999948"/>
    <n v="4453.0299999999988"/>
    <n v="0"/>
    <n v="4076.1800000000003"/>
    <n v="-1067.3699999999953"/>
    <n v="3878.1600000000035"/>
    <n v="2521.8399999999965"/>
    <n v="5131.0800000000017"/>
    <n v="7178.0500000000029"/>
    <n v="4080.8299999999945"/>
    <x v="0"/>
    <x v="0"/>
  </r>
  <r>
    <x v="41"/>
    <x v="2"/>
    <n v="481441.64"/>
    <n v="752441.33"/>
    <x v="0"/>
    <n v="46146.2"/>
    <n v="51213.34"/>
    <n v="52948.2"/>
    <n v="49935.45"/>
    <n v="66432.800000000017"/>
    <n v="127776.75000000001"/>
    <n v="173.35999999998603"/>
    <n v="50680.149999999994"/>
    <n v="37903.140000000014"/>
    <n v="64985.77999999997"/>
    <n v="42070.239999999991"/>
    <n v="53815.790000000037"/>
    <n v="63794.19"/>
    <n v="106767.56"/>
    <n v="17271.859999999986"/>
    <n v="30716.559999999998"/>
    <n v="51246.780000000028"/>
    <n v="72689.569999999949"/>
    <n v="40259"/>
    <n v="80664.510000000009"/>
    <n v="63195.869999999995"/>
    <n v="89656.210000000079"/>
    <x v="0"/>
    <x v="0"/>
  </r>
  <r>
    <x v="4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4"/>
    <n v="33305.67"/>
    <n v="73804.099999999991"/>
    <x v="0"/>
    <n v="1973.45"/>
    <n v="3184.84"/>
    <n v="0"/>
    <n v="13555.73"/>
    <n v="4107.01"/>
    <n v="36185.120000000003"/>
    <n v="0"/>
    <n v="1190.0999999999985"/>
    <n v="2031.8900000000003"/>
    <n v="-140.37000000000262"/>
    <n v="-87"/>
    <n v="392.52000000000407"/>
    <n v="2700.3899999999994"/>
    <n v="3406.4199999999983"/>
    <n v="0"/>
    <n v="242.25"/>
    <n v="2659.3099999999995"/>
    <n v="3050.1599999999962"/>
    <n v="17006.920000000002"/>
    <n v="9823.6299999999974"/>
    <n v="2913.6999999999971"/>
    <n v="19833.600000000006"/>
    <x v="0"/>
    <x v="0"/>
  </r>
  <r>
    <x v="4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6"/>
    <n v="4812.79"/>
    <n v="7561.95"/>
    <x v="0"/>
    <n v="911.7"/>
    <m/>
    <n v="808.65999999999985"/>
    <n v="1001.32"/>
    <n v="0"/>
    <n v="0"/>
    <n v="0"/>
    <n v="366.65"/>
    <n v="604.41000000000008"/>
    <n v="34.399999999999864"/>
    <n v="78.130000000000109"/>
    <n v="1274.2000000000003"/>
    <n v="777.31"/>
    <n v="1752.1699999999996"/>
    <n v="0"/>
    <n v="104.42000000000007"/>
    <n v="136.42000000000007"/>
    <n v="949.67000000000007"/>
    <n v="802.48999999999978"/>
    <n v="1385.4499999999998"/>
    <n v="693.67000000000007"/>
    <n v="1371.87"/>
    <x v="0"/>
    <x v="0"/>
  </r>
  <r>
    <x v="41"/>
    <x v="7"/>
    <n v="71982.320000000007"/>
    <n v="102590.65"/>
    <x v="0"/>
    <n v="12053.47"/>
    <n v="5758.13"/>
    <n v="14001.53"/>
    <n v="13568.36"/>
    <n v="1904.380000000001"/>
    <n v="18440.929999999997"/>
    <n v="134.20999999999913"/>
    <n v="6820.2099999999991"/>
    <n v="3302.8499999999985"/>
    <n v="8135.260000000002"/>
    <n v="5369.73"/>
    <n v="9387.6699999999983"/>
    <n v="6202.4199999999983"/>
    <n v="7780"/>
    <n v="0"/>
    <n v="3609.4199999999983"/>
    <n v="9450.820000000007"/>
    <n v="4719.1200000000099"/>
    <n v="5946.4099999999962"/>
    <n v="10755.049999999988"/>
    <n v="13616.500000000007"/>
    <n v="21092.210000000006"/>
    <x v="0"/>
    <x v="0"/>
  </r>
  <r>
    <x v="41"/>
    <x v="8"/>
    <n v="33600.69"/>
    <n v="48345.030000000006"/>
    <x v="0"/>
    <n v="2132.66"/>
    <n v="6196.42"/>
    <n v="1616.65"/>
    <n v="3842.9799999999996"/>
    <n v="0"/>
    <n v="78.600000000000364"/>
    <n v="1648.0800000000004"/>
    <n v="5639.3899999999994"/>
    <n v="3895.4299999999994"/>
    <n v="4525.619999999999"/>
    <n v="4725.3999999999996"/>
    <n v="6449.1900000000023"/>
    <n v="4433.2100000000009"/>
    <n v="5847.5999999999985"/>
    <n v="3118.989999999998"/>
    <n v="1322.7100000000028"/>
    <n v="4704.3900000000031"/>
    <n v="2835.6800000000003"/>
    <n v="4295.8299999999981"/>
    <n v="8576.7900000000009"/>
    <n v="3030.0500000000029"/>
    <n v="2180.3999999999942"/>
    <x v="0"/>
    <x v="0"/>
  </r>
  <r>
    <x v="41"/>
    <x v="9"/>
    <n v="42818.8"/>
    <n v="42079.880000000005"/>
    <x v="0"/>
    <n v="2016.34"/>
    <n v="5856.76"/>
    <n v="17295.93"/>
    <n v="9117.02"/>
    <n v="6916.59"/>
    <n v="2818.4600000000009"/>
    <n v="0"/>
    <n v="1184.8099999999977"/>
    <n v="4143.6399999999994"/>
    <n v="8218.23"/>
    <n v="1138.1500000000015"/>
    <n v="458.94000000000233"/>
    <n v="2453.9300000000003"/>
    <n v="1197.5399999999972"/>
    <n v="0"/>
    <n v="0"/>
    <n v="1754.5899999999965"/>
    <n v="5492.4900000000016"/>
    <n v="5467.6500000000015"/>
    <n v="6103.6500000000015"/>
    <n v="1631.9800000000032"/>
    <n v="1988.4599999999991"/>
    <x v="0"/>
    <x v="0"/>
  </r>
  <r>
    <x v="41"/>
    <x v="10"/>
    <n v="25327.59"/>
    <n v="22091.27"/>
    <x v="0"/>
    <n v="1902.55"/>
    <m/>
    <n v="1545.1499999999999"/>
    <n v="2373.5"/>
    <n v="1870.9800000000005"/>
    <n v="848.51000000000022"/>
    <n v="0"/>
    <n v="1343.29"/>
    <n v="2011.63"/>
    <n v="6373.6699999999992"/>
    <n v="166.17999999999938"/>
    <n v="925.44000000000051"/>
    <n v="5288.2800000000007"/>
    <n v="1747.4600000000009"/>
    <n v="5093.25"/>
    <n v="2367.8899999999994"/>
    <n v="451.36000000000058"/>
    <n v="521.73000000000138"/>
    <n v="2409.369999999999"/>
    <n v="1000.9399999999987"/>
    <n v="4588.84"/>
    <n v="0"/>
    <x v="0"/>
    <x v="0"/>
  </r>
  <r>
    <x v="41"/>
    <x v="11"/>
    <n v="49581.14"/>
    <n v="72930.720000000001"/>
    <x v="0"/>
    <n v="14995.73"/>
    <n v="8846.9699999999993"/>
    <n v="10136.310000000001"/>
    <n v="6040.3900000000012"/>
    <n v="298.61999999999898"/>
    <n v="2912.7000000000007"/>
    <n v="1038.5600000000013"/>
    <n v="6516.6999999999971"/>
    <n v="3272.8299999999981"/>
    <n v="8501.8200000000033"/>
    <n v="2954.0800000000017"/>
    <n v="9230.7999999999956"/>
    <n v="2269.7700000000004"/>
    <n v="3520.3899999999994"/>
    <n v="4122.6899999999951"/>
    <n v="3141.4100000000035"/>
    <n v="3943.5600000000049"/>
    <n v="5796.9099999999962"/>
    <n v="1911.0400000000009"/>
    <n v="13784.680000000008"/>
    <n v="4637.9499999999971"/>
    <n v="6100.9199999999983"/>
    <x v="0"/>
    <x v="0"/>
  </r>
  <r>
    <x v="41"/>
    <x v="12"/>
    <n v="42888.75"/>
    <n v="53178.01"/>
    <x v="0"/>
    <n v="198.81"/>
    <n v="8676.2999999999993"/>
    <n v="3238.41"/>
    <n v="7264.6100000000006"/>
    <n v="391.95000000000027"/>
    <n v="0"/>
    <n v="0"/>
    <n v="6330.18"/>
    <n v="0"/>
    <n v="303.25"/>
    <n v="16523.330000000002"/>
    <n v="3026.2200000000012"/>
    <n v="3820.7200000000012"/>
    <n v="8191.119999999999"/>
    <n v="2441.9799999999996"/>
    <n v="1782.3799999999974"/>
    <n v="3244.5699999999997"/>
    <n v="4016.0299999999988"/>
    <n v="5486.4500000000007"/>
    <n v="6045.3900000000067"/>
    <n v="7542.5299999999988"/>
    <n v="9566.6999999999971"/>
    <x v="0"/>
    <x v="0"/>
  </r>
  <r>
    <x v="4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14"/>
    <n v="177138.26"/>
    <n v="318716.18000000005"/>
    <x v="0"/>
    <n v="6624.97"/>
    <n v="20656.13"/>
    <n v="30419.78"/>
    <n v="25728.069999999996"/>
    <n v="15514.43"/>
    <n v="44073.240000000005"/>
    <n v="3965.5299999999988"/>
    <n v="32824.699999999997"/>
    <n v="6341.5999999999985"/>
    <n v="25272.86"/>
    <n v="12971.540000000008"/>
    <n v="37467.929999999993"/>
    <n v="25494"/>
    <n v="30262.790000000008"/>
    <n v="10175.429999999993"/>
    <n v="13319.010000000009"/>
    <n v="18519.809999999998"/>
    <n v="22370.879999999976"/>
    <n v="5804.7399999999907"/>
    <n v="25434.140000000014"/>
    <n v="41306.430000000022"/>
    <n v="15211.150000000023"/>
    <x v="0"/>
    <x v="0"/>
  </r>
  <r>
    <x v="4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16"/>
    <n v="321185.76"/>
    <n v="433184.19"/>
    <x v="0"/>
    <n v="15191.72"/>
    <n v="90155.32"/>
    <n v="14106.610000000002"/>
    <n v="20995.26999999999"/>
    <n v="79291.81"/>
    <n v="72874.510000000009"/>
    <n v="0"/>
    <n v="25549.869999999995"/>
    <n v="5789.1999999999971"/>
    <n v="12215.369999999995"/>
    <n v="33619.959999999992"/>
    <n v="97872.16"/>
    <n v="42033.260000000009"/>
    <n v="20822.840000000026"/>
    <n v="2250.179999999993"/>
    <n v="5386.3099999999977"/>
    <n v="54863.760000000009"/>
    <n v="2883.6999999999534"/>
    <n v="62397.489999999991"/>
    <n v="72787.070000000007"/>
    <n v="11641.770000000019"/>
    <n v="15847.340000000026"/>
    <x v="0"/>
    <x v="0"/>
  </r>
  <r>
    <x v="4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1"/>
    <x v="19"/>
    <n v="0"/>
    <n v="158002.89000000001"/>
    <x v="0"/>
    <m/>
    <m/>
    <n v="0"/>
    <n v="10956.31"/>
    <n v="0"/>
    <n v="36172.600000000006"/>
    <n v="0"/>
    <n v="12515.269999999997"/>
    <n v="0"/>
    <n v="26339.29"/>
    <n v="0"/>
    <n v="13901.300000000003"/>
    <n v="0"/>
    <n v="31563.159999999989"/>
    <n v="0"/>
    <n v="2704.7000000000116"/>
    <n v="0"/>
    <n v="11472.600000000006"/>
    <n v="0"/>
    <n v="12377.660000000003"/>
    <n v="0"/>
    <n v="29884.139999999985"/>
    <x v="0"/>
    <x v="0"/>
  </r>
  <r>
    <x v="41"/>
    <x v="20"/>
    <n v="78802.41"/>
    <n v="118731.54000000001"/>
    <x v="0"/>
    <n v="4398.45"/>
    <n v="18609.580000000002"/>
    <n v="6753.46"/>
    <n v="7349.3099999999977"/>
    <n v="4551.0400000000009"/>
    <n v="11299.090000000004"/>
    <n v="0"/>
    <n v="14171.769999999997"/>
    <n v="3270.9300000000003"/>
    <n v="10756.800000000003"/>
    <n v="5766.68"/>
    <n v="6075.1199999999953"/>
    <n v="10276.670000000002"/>
    <n v="11446.279999999999"/>
    <n v="8452.14"/>
    <n v="2250.75"/>
    <n v="7649.8999999999942"/>
    <n v="7858.6500000000087"/>
    <n v="11689.770000000004"/>
    <n v="12920.819999999992"/>
    <n v="15993.370000000003"/>
    <n v="15267.520000000004"/>
    <x v="0"/>
    <x v="0"/>
  </r>
  <r>
    <x v="41"/>
    <x v="21"/>
    <n v="19140.22"/>
    <n v="29745.4"/>
    <x v="0"/>
    <n v="1283.74"/>
    <n v="3875.16"/>
    <n v="5388"/>
    <n v="1986.5"/>
    <n v="0"/>
    <n v="1469.3900000000003"/>
    <n v="0"/>
    <n v="4715.3"/>
    <n v="895.40000000000055"/>
    <n v="2297.3999999999996"/>
    <n v="888.99999999999909"/>
    <n v="3228.5"/>
    <n v="958.44000000000051"/>
    <n v="5487.41"/>
    <n v="1237.3199999999997"/>
    <n v="0"/>
    <n v="1044.8999999999996"/>
    <n v="1117"/>
    <n v="3674.5"/>
    <n v="1799.8199999999997"/>
    <n v="3768.9200000000019"/>
    <n v="0"/>
    <x v="0"/>
    <x v="0"/>
  </r>
  <r>
    <x v="42"/>
    <x v="0"/>
    <n v="37.68"/>
    <n v="0"/>
    <x v="0"/>
    <m/>
    <m/>
    <n v="0"/>
    <n v="0"/>
    <n v="0"/>
    <n v="0"/>
    <n v="0"/>
    <n v="0"/>
    <n v="0"/>
    <n v="0"/>
    <n v="37.68"/>
    <n v="0"/>
    <n v="0"/>
    <n v="0"/>
    <n v="0"/>
    <n v="0"/>
    <n v="0"/>
    <n v="0"/>
    <n v="0"/>
    <n v="0"/>
    <n v="0"/>
    <n v="0"/>
    <x v="0"/>
    <x v="0"/>
  </r>
  <r>
    <x v="4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2"/>
    <n v="38775.86"/>
    <n v="47511.03"/>
    <x v="0"/>
    <n v="4648.3100000000004"/>
    <n v="4354.54"/>
    <n v="3597.79"/>
    <n v="3396.08"/>
    <n v="518.17000000000007"/>
    <n v="7075.04"/>
    <n v="0"/>
    <n v="2638.4700000000012"/>
    <n v="4140.6099999999988"/>
    <n v="4834.4599999999991"/>
    <n v="4863.33"/>
    <n v="1187.5299999999988"/>
    <n v="5298.7000000000007"/>
    <n v="5090.2800000000025"/>
    <n v="841.34999999999854"/>
    <n v="4949.6399999999994"/>
    <n v="5427.2400000000016"/>
    <n v="4647.8600000000006"/>
    <n v="3566.2200000000012"/>
    <n v="3462.989999999998"/>
    <n v="5874.1399999999994"/>
    <n v="5932.3499999999985"/>
    <x v="0"/>
    <x v="0"/>
  </r>
  <r>
    <x v="42"/>
    <x v="3"/>
    <n v="8233.2000000000007"/>
    <n v="7750.7800000000007"/>
    <x v="0"/>
    <m/>
    <n v="3401.02"/>
    <n v="2854.26"/>
    <n v="0"/>
    <n v="0"/>
    <n v="1298.5999999999999"/>
    <n v="0"/>
    <n v="0"/>
    <n v="0"/>
    <n v="0"/>
    <n v="3032.58"/>
    <n v="0"/>
    <n v="0"/>
    <n v="2855.7"/>
    <n v="0"/>
    <n v="0"/>
    <n v="2191.7600000000002"/>
    <n v="0"/>
    <n v="0"/>
    <n v="40.860000000000582"/>
    <n v="154.60000000000036"/>
    <n v="2589.7600000000002"/>
    <x v="0"/>
    <x v="0"/>
  </r>
  <r>
    <x v="42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6"/>
    <n v="735.9"/>
    <n v="916.5"/>
    <x v="0"/>
    <n v="318.31"/>
    <m/>
    <n v="0"/>
    <n v="515.78"/>
    <n v="0"/>
    <n v="0"/>
    <n v="0"/>
    <n v="0"/>
    <n v="0"/>
    <n v="0"/>
    <n v="0"/>
    <n v="0"/>
    <n v="0"/>
    <n v="0"/>
    <n v="0"/>
    <n v="0"/>
    <n v="417.59"/>
    <n v="400.72"/>
    <n v="0"/>
    <n v="0"/>
    <n v="0"/>
    <n v="0"/>
    <x v="0"/>
    <x v="0"/>
  </r>
  <r>
    <x v="4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8"/>
    <n v="331.21"/>
    <n v="328.94"/>
    <x v="0"/>
    <m/>
    <m/>
    <n v="201.08"/>
    <n v="0"/>
    <n v="0"/>
    <n v="208"/>
    <n v="0"/>
    <n v="0"/>
    <n v="0"/>
    <n v="0"/>
    <n v="0"/>
    <n v="0"/>
    <n v="130.12999999999997"/>
    <n v="0"/>
    <n v="0"/>
    <n v="0"/>
    <n v="0"/>
    <n v="120.94"/>
    <n v="0"/>
    <n v="0"/>
    <n v="0"/>
    <n v="12.490000000000009"/>
    <x v="0"/>
    <x v="0"/>
  </r>
  <r>
    <x v="4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11"/>
    <n v="5296.37"/>
    <n v="5737.71"/>
    <x v="0"/>
    <n v="908.18"/>
    <n v="371.8"/>
    <n v="215.53000000000009"/>
    <n v="327.27000000000004"/>
    <n v="382.34999999999991"/>
    <n v="366.51999999999987"/>
    <n v="0"/>
    <n v="443.03"/>
    <n v="890.92999999999984"/>
    <n v="1249.3900000000003"/>
    <n v="277.95000000000027"/>
    <n v="226.82999999999993"/>
    <n v="540.52999999999975"/>
    <n v="720.67999999999984"/>
    <n v="0"/>
    <n v="239.38999999999987"/>
    <n v="862.02"/>
    <n v="406.43000000000029"/>
    <n v="559.75"/>
    <n v="727.23999999999978"/>
    <n v="659.13000000000011"/>
    <n v="464.0600000000004"/>
    <x v="0"/>
    <x v="0"/>
  </r>
  <r>
    <x v="42"/>
    <x v="12"/>
    <n v="562.95000000000005"/>
    <n v="710.24"/>
    <x v="0"/>
    <m/>
    <m/>
    <n v="0"/>
    <n v="0"/>
    <n v="0"/>
    <n v="0"/>
    <n v="0"/>
    <n v="0"/>
    <n v="0"/>
    <n v="203.87"/>
    <n v="0"/>
    <n v="506.37"/>
    <n v="562.95000000000005"/>
    <n v="0"/>
    <n v="0"/>
    <n v="0"/>
    <n v="0"/>
    <n v="0"/>
    <n v="0"/>
    <n v="0"/>
    <n v="0"/>
    <n v="516.72"/>
    <x v="0"/>
    <x v="0"/>
  </r>
  <r>
    <x v="42"/>
    <x v="13"/>
    <n v="485.06"/>
    <n v="2344.19"/>
    <x v="0"/>
    <m/>
    <m/>
    <n v="0"/>
    <n v="990.5"/>
    <n v="0"/>
    <n v="0"/>
    <n v="0"/>
    <n v="0"/>
    <n v="0"/>
    <n v="470.07999999999993"/>
    <n v="0"/>
    <n v="0"/>
    <n v="0"/>
    <n v="0"/>
    <n v="485.06"/>
    <n v="883.61000000000013"/>
    <n v="0"/>
    <n v="0"/>
    <n v="0"/>
    <n v="0"/>
    <n v="0"/>
    <n v="0"/>
    <x v="0"/>
    <x v="0"/>
  </r>
  <r>
    <x v="42"/>
    <x v="14"/>
    <n v="39366.74"/>
    <n v="41794.499999999993"/>
    <x v="0"/>
    <n v="1624.64"/>
    <n v="3049.26"/>
    <n v="8206.52"/>
    <n v="3258.2199999999993"/>
    <n v="3432.1000000000004"/>
    <n v="5899.2200000000012"/>
    <n v="0"/>
    <n v="4137.0599999999995"/>
    <n v="2688.7700000000004"/>
    <n v="3532.24"/>
    <n v="3065.3799999999992"/>
    <n v="3845.1399999999994"/>
    <n v="6529.02"/>
    <n v="3803.760000000002"/>
    <n v="1624.4000000000015"/>
    <n v="849.16999999999825"/>
    <n v="5716.9099999999962"/>
    <n v="4157.6899999999987"/>
    <n v="2983.8800000000047"/>
    <n v="5767.619999999999"/>
    <n v="3495.1199999999953"/>
    <n v="2378.9100000000035"/>
    <x v="0"/>
    <x v="0"/>
  </r>
  <r>
    <x v="42"/>
    <x v="15"/>
    <n v="4487.28"/>
    <n v="5896.72"/>
    <x v="0"/>
    <m/>
    <n v="853.92"/>
    <n v="1321.32"/>
    <n v="0"/>
    <n v="346.20000000000005"/>
    <n v="1063.1399999999999"/>
    <n v="0"/>
    <n v="748.80000000000018"/>
    <n v="0"/>
    <n v="0"/>
    <n v="1483.6599999999999"/>
    <n v="1247.94"/>
    <n v="32.160000000000309"/>
    <n v="0"/>
    <n v="0"/>
    <n v="530.02999999999975"/>
    <n v="0"/>
    <n v="0"/>
    <n v="1303.9399999999996"/>
    <n v="1452.8900000000003"/>
    <n v="0"/>
    <n v="0"/>
    <x v="0"/>
    <x v="0"/>
  </r>
  <r>
    <x v="42"/>
    <x v="16"/>
    <n v="30986.14"/>
    <n v="28673.609999999997"/>
    <x v="0"/>
    <m/>
    <n v="2110.06"/>
    <n v="6424.47"/>
    <n v="0"/>
    <n v="1156.6300000000001"/>
    <n v="4470.5400000000009"/>
    <n v="0"/>
    <n v="982.23999999999978"/>
    <n v="0"/>
    <n v="0"/>
    <n v="6923.0499999999993"/>
    <n v="6808.3099999999995"/>
    <n v="2801.6999999999989"/>
    <n v="4858.3799999999992"/>
    <n v="1925.5600000000013"/>
    <n v="986.83000000000175"/>
    <n v="3821.7999999999993"/>
    <n v="4000.3999999999978"/>
    <n v="3476.0800000000017"/>
    <n v="0"/>
    <n v="4456.8499999999985"/>
    <n v="4360.6200000000026"/>
    <x v="0"/>
    <x v="0"/>
  </r>
  <r>
    <x v="4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2"/>
    <x v="20"/>
    <n v="12587.61"/>
    <n v="14176.7"/>
    <x v="0"/>
    <n v="1598.9"/>
    <n v="2023.44"/>
    <n v="2445.94"/>
    <n v="1647.4899999999998"/>
    <n v="495.34999999999945"/>
    <n v="1014.0000000000005"/>
    <n v="0"/>
    <n v="1428.5599999999995"/>
    <n v="1164.1600000000008"/>
    <n v="924.44000000000051"/>
    <n v="1054.08"/>
    <n v="1568.1599999999999"/>
    <n v="1707.08"/>
    <n v="1449.7299999999996"/>
    <n v="1251.25"/>
    <n v="309.31999999999971"/>
    <n v="1358.0499999999993"/>
    <n v="1120.3400000000001"/>
    <n v="343.89999999999964"/>
    <n v="1522.3199999999997"/>
    <n v="1168.9000000000015"/>
    <n v="361.68000000000029"/>
    <x v="0"/>
    <x v="0"/>
  </r>
  <r>
    <x v="4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3"/>
    <x v="0"/>
    <n v="10585.08"/>
    <n v="12928.86"/>
    <x v="0"/>
    <m/>
    <m/>
    <n v="287.47000000000003"/>
    <n v="3205.44"/>
    <n v="0"/>
    <n v="0"/>
    <n v="0"/>
    <n v="7323.0499999999993"/>
    <n v="0"/>
    <n v="0"/>
    <n v="0"/>
    <n v="0"/>
    <n v="8188.4299999999994"/>
    <n v="0"/>
    <n v="0"/>
    <n v="0"/>
    <n v="0"/>
    <n v="291.19000000000051"/>
    <n v="0"/>
    <n v="0"/>
    <n v="2109.1800000000003"/>
    <n v="9545.18"/>
    <x v="0"/>
    <x v="0"/>
  </r>
  <r>
    <x v="43"/>
    <x v="1"/>
    <n v="14740.68"/>
    <n v="11634.2"/>
    <x v="0"/>
    <m/>
    <n v="491.21"/>
    <n v="3746.01"/>
    <n v="815.22"/>
    <n v="0"/>
    <n v="232.87999999999988"/>
    <n v="0"/>
    <n v="0"/>
    <n v="0"/>
    <n v="0"/>
    <n v="236.56999999999971"/>
    <n v="1389.5300000000002"/>
    <n v="1239.7399999999998"/>
    <n v="0"/>
    <n v="0"/>
    <n v="0"/>
    <n v="0"/>
    <n v="476.58999999999969"/>
    <n v="9518.36"/>
    <n v="8228.77"/>
    <n v="0"/>
    <n v="5589.989999999998"/>
    <x v="0"/>
    <x v="0"/>
  </r>
  <r>
    <x v="43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3"/>
    <x v="3"/>
    <n v="5288.82"/>
    <n v="1314.0299999999997"/>
    <x v="0"/>
    <m/>
    <m/>
    <n v="599.66999999999996"/>
    <n v="74.09"/>
    <n v="831.53000000000009"/>
    <n v="0"/>
    <n v="0"/>
    <n v="0"/>
    <n v="0"/>
    <n v="0"/>
    <n v="969.51"/>
    <n v="0"/>
    <n v="0"/>
    <n v="250.96"/>
    <n v="306.42999999999984"/>
    <n v="0"/>
    <n v="749.20000000000027"/>
    <n v="0"/>
    <n v="1021.1599999999999"/>
    <n v="177.65999999999997"/>
    <n v="811.31999999999971"/>
    <n v="748.40999999999985"/>
    <x v="0"/>
    <x v="0"/>
  </r>
  <r>
    <x v="43"/>
    <x v="4"/>
    <n v="16814.669999999998"/>
    <n v="31032.54"/>
    <x v="0"/>
    <m/>
    <m/>
    <n v="4849.28"/>
    <n v="9496"/>
    <n v="596.29"/>
    <n v="0"/>
    <n v="0"/>
    <n v="0"/>
    <n v="0"/>
    <n v="0"/>
    <n v="9245.02"/>
    <n v="10693.3"/>
    <n v="210.22999999999956"/>
    <n v="0"/>
    <n v="533.26000000000022"/>
    <n v="0"/>
    <n v="1162.92"/>
    <n v="10843.240000000002"/>
    <n v="217.66999999999825"/>
    <n v="0"/>
    <n v="0"/>
    <n v="12825.43"/>
    <x v="0"/>
    <x v="0"/>
  </r>
  <r>
    <x v="43"/>
    <x v="5"/>
    <n v="4059.23"/>
    <n v="3240.16"/>
    <x v="0"/>
    <m/>
    <m/>
    <n v="0"/>
    <n v="0"/>
    <n v="0"/>
    <n v="0"/>
    <n v="0"/>
    <n v="0"/>
    <n v="0"/>
    <n v="0"/>
    <n v="0"/>
    <n v="0"/>
    <n v="0"/>
    <n v="0"/>
    <n v="0"/>
    <n v="0"/>
    <n v="4059.23"/>
    <n v="0"/>
    <n v="0"/>
    <n v="3240.16"/>
    <n v="0"/>
    <n v="0"/>
    <x v="0"/>
    <x v="0"/>
  </r>
  <r>
    <x v="43"/>
    <x v="6"/>
    <n v="4767.78"/>
    <n v="2501.48"/>
    <x v="0"/>
    <m/>
    <n v="299.75"/>
    <n v="3163.64"/>
    <n v="0"/>
    <n v="0"/>
    <n v="1508.76"/>
    <n v="0"/>
    <n v="0"/>
    <n v="0"/>
    <n v="0"/>
    <n v="1546.27"/>
    <n v="0"/>
    <n v="0"/>
    <n v="0"/>
    <n v="0"/>
    <n v="0"/>
    <n v="0"/>
    <n v="692.97"/>
    <n v="57.869999999999891"/>
    <n v="0"/>
    <n v="0"/>
    <n v="2837.0499999999997"/>
    <x v="0"/>
    <x v="0"/>
  </r>
  <r>
    <x v="43"/>
    <x v="7"/>
    <n v="2534.96"/>
    <n v="5749.44"/>
    <x v="0"/>
    <m/>
    <m/>
    <n v="1334.81"/>
    <n v="0"/>
    <n v="1200.1500000000001"/>
    <n v="1553.14"/>
    <n v="0"/>
    <n v="3139.29"/>
    <n v="0"/>
    <n v="0"/>
    <n v="0"/>
    <n v="0"/>
    <n v="0"/>
    <n v="0"/>
    <n v="0"/>
    <n v="0"/>
    <n v="0"/>
    <n v="1057.0099999999993"/>
    <n v="0"/>
    <n v="0"/>
    <n v="0"/>
    <n v="0"/>
    <x v="0"/>
    <x v="0"/>
  </r>
  <r>
    <x v="43"/>
    <x v="8"/>
    <n v="15871.16"/>
    <n v="19258.330000000002"/>
    <x v="0"/>
    <n v="1142.6600000000001"/>
    <m/>
    <n v="0"/>
    <n v="10188.25"/>
    <n v="0"/>
    <n v="0"/>
    <n v="0"/>
    <n v="1791.7199999999993"/>
    <n v="0"/>
    <n v="0"/>
    <n v="1098.03"/>
    <n v="0"/>
    <n v="7408.8599999999988"/>
    <n v="2116.91"/>
    <n v="0"/>
    <n v="0"/>
    <n v="1060.1599999999999"/>
    <n v="0"/>
    <n v="0"/>
    <n v="0"/>
    <n v="5161.4500000000007"/>
    <n v="9511.99"/>
    <x v="0"/>
    <x v="0"/>
  </r>
  <r>
    <x v="43"/>
    <x v="9"/>
    <n v="41046.379999999997"/>
    <n v="37848.85"/>
    <x v="0"/>
    <n v="3361.05"/>
    <n v="20.48"/>
    <n v="940.88999999999942"/>
    <n v="0"/>
    <n v="8073.2400000000007"/>
    <n v="13490.970000000001"/>
    <n v="0"/>
    <n v="0"/>
    <n v="0"/>
    <n v="9441.11"/>
    <n v="6197.66"/>
    <n v="153.5099999999984"/>
    <n v="0"/>
    <n v="0"/>
    <n v="0"/>
    <n v="0"/>
    <n v="7730.7599999999984"/>
    <n v="0"/>
    <n v="0"/>
    <n v="0"/>
    <n v="14742.779999999999"/>
    <n v="17092.440000000002"/>
    <x v="0"/>
    <x v="0"/>
  </r>
  <r>
    <x v="43"/>
    <x v="10"/>
    <n v="9959.2900000000009"/>
    <n v="5170.88"/>
    <x v="0"/>
    <n v="3411.7"/>
    <m/>
    <n v="1192.8100000000004"/>
    <n v="0"/>
    <n v="0"/>
    <n v="1605.78"/>
    <n v="0"/>
    <n v="0"/>
    <n v="0"/>
    <n v="0"/>
    <n v="0"/>
    <n v="0"/>
    <n v="1165.8499999999995"/>
    <n v="0"/>
    <n v="0"/>
    <n v="0"/>
    <n v="977.66000000000076"/>
    <n v="2212.1499999999996"/>
    <n v="1858.3199999999997"/>
    <n v="0"/>
    <n v="1352.9500000000007"/>
    <n v="2404.98"/>
    <x v="0"/>
    <x v="0"/>
  </r>
  <r>
    <x v="43"/>
    <x v="11"/>
    <n v="395.58"/>
    <n v="1754.5499999999997"/>
    <x v="0"/>
    <m/>
    <m/>
    <n v="0"/>
    <n v="0"/>
    <n v="0"/>
    <n v="0"/>
    <n v="0"/>
    <n v="0"/>
    <n v="0"/>
    <n v="689.66"/>
    <n v="395.58"/>
    <n v="0"/>
    <n v="0"/>
    <n v="0"/>
    <n v="0"/>
    <n v="0"/>
    <n v="0"/>
    <n v="1064.8899999999999"/>
    <n v="0"/>
    <n v="0"/>
    <n v="0"/>
    <n v="0"/>
    <x v="0"/>
    <x v="0"/>
  </r>
  <r>
    <x v="4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3"/>
    <x v="13"/>
    <n v="207.71"/>
    <n v="555.12"/>
    <x v="0"/>
    <n v="-32.32"/>
    <m/>
    <n v="0"/>
    <n v="372.55"/>
    <n v="0"/>
    <n v="0"/>
    <n v="240.03"/>
    <n v="178.16000000000003"/>
    <n v="0"/>
    <n v="0"/>
    <n v="0"/>
    <n v="0"/>
    <n v="0"/>
    <n v="0"/>
    <n v="0"/>
    <n v="4.4099999999999682"/>
    <n v="0"/>
    <n v="0"/>
    <n v="0"/>
    <n v="0"/>
    <n v="0"/>
    <n v="0"/>
    <x v="0"/>
    <x v="0"/>
  </r>
  <r>
    <x v="43"/>
    <x v="14"/>
    <n v="49876.33"/>
    <n v="71536.740000000005"/>
    <x v="0"/>
    <n v="6465.41"/>
    <n v="3549.51"/>
    <n v="4236.8099999999995"/>
    <n v="9937.1"/>
    <n v="0"/>
    <n v="2008.8400000000001"/>
    <n v="0"/>
    <n v="22882.06"/>
    <n v="0"/>
    <n v="3522.2599999999948"/>
    <n v="9982.9800000000014"/>
    <n v="1538.8700000000026"/>
    <n v="12820.509999999998"/>
    <n v="2963.3400000000038"/>
    <n v="2954.7900000000009"/>
    <n v="0"/>
    <n v="8143.2200000000012"/>
    <n v="7035.4499999999971"/>
    <n v="1639.6699999999983"/>
    <n v="14466.370000000003"/>
    <n v="3632.9400000000023"/>
    <n v="4316.4100000000035"/>
    <x v="0"/>
    <x v="0"/>
  </r>
  <r>
    <x v="43"/>
    <x v="15"/>
    <n v="2278.2399999999998"/>
    <n v="4392.16"/>
    <x v="0"/>
    <n v="193.06"/>
    <m/>
    <n v="0"/>
    <n v="3041.83"/>
    <n v="0"/>
    <n v="0"/>
    <n v="0"/>
    <n v="282.48"/>
    <n v="0"/>
    <n v="0"/>
    <n v="323.26000000000005"/>
    <n v="355.90000000000009"/>
    <n v="921.52999999999986"/>
    <n v="0"/>
    <n v="0"/>
    <n v="0"/>
    <n v="537.67000000000007"/>
    <n v="0"/>
    <n v="0"/>
    <n v="409.23"/>
    <n v="302.7199999999998"/>
    <n v="1116.6699999999996"/>
    <x v="0"/>
    <x v="0"/>
  </r>
  <r>
    <x v="43"/>
    <x v="16"/>
    <n v="182417.03"/>
    <n v="157201.25"/>
    <x v="0"/>
    <n v="41364.300000000003"/>
    <n v="70949.509999999995"/>
    <n v="0"/>
    <n v="-119.1299999999901"/>
    <n v="15500.849999999999"/>
    <n v="44001.039999999994"/>
    <n v="0"/>
    <n v="0"/>
    <n v="0"/>
    <n v="1433.0599999999977"/>
    <n v="25895.21"/>
    <n v="31208.910000000018"/>
    <n v="6212.1699999999983"/>
    <n v="460.68999999997322"/>
    <n v="-360.91999999999825"/>
    <n v="0"/>
    <n v="19574.399999999994"/>
    <n v="5402.8500000000058"/>
    <n v="70439.560000000012"/>
    <n v="72.860000000015134"/>
    <n v="3791.4599999999919"/>
    <n v="53372.31"/>
    <x v="0"/>
    <x v="0"/>
  </r>
  <r>
    <x v="43"/>
    <x v="17"/>
    <n v="31390.12"/>
    <n v="31440.46"/>
    <x v="0"/>
    <n v="584.23"/>
    <m/>
    <n v="9499.1"/>
    <n v="7271.98"/>
    <n v="0"/>
    <n v="6315.43"/>
    <n v="0"/>
    <n v="10.75"/>
    <n v="0"/>
    <n v="611.54000000000087"/>
    <n v="0"/>
    <n v="0"/>
    <n v="0"/>
    <n v="0"/>
    <n v="0"/>
    <n v="0"/>
    <n v="12846.53"/>
    <n v="8770.5"/>
    <n v="0"/>
    <n v="0"/>
    <n v="8460.2599999999984"/>
    <n v="10908.139999999996"/>
    <x v="0"/>
    <x v="0"/>
  </r>
  <r>
    <x v="4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3"/>
    <x v="19"/>
    <n v="65791.960000000006"/>
    <n v="87812.49"/>
    <x v="0"/>
    <n v="6898.83"/>
    <n v="12160.07"/>
    <n v="6790.6200000000008"/>
    <n v="5584.7900000000009"/>
    <n v="0"/>
    <n v="3579.7599999999984"/>
    <n v="0"/>
    <n v="9120.9200000000019"/>
    <n v="12020.469999999998"/>
    <n v="11967.04"/>
    <n v="0"/>
    <n v="4702.5099999999948"/>
    <n v="6326.0800000000017"/>
    <n v="3505"/>
    <n v="1198.9199999999983"/>
    <n v="6581.010000000002"/>
    <n v="7373.1399999999994"/>
    <n v="8410.6899999999951"/>
    <n v="10627.410000000003"/>
    <n v="7644.2100000000064"/>
    <n v="14556.490000000005"/>
    <n v="13472.429999999993"/>
    <x v="0"/>
    <x v="0"/>
  </r>
  <r>
    <x v="43"/>
    <x v="20"/>
    <n v="94571.49"/>
    <n v="96569.310000000012"/>
    <x v="0"/>
    <n v="17687.77"/>
    <m/>
    <n v="3858.380000000001"/>
    <n v="13610.37"/>
    <n v="0"/>
    <n v="9865.5499999999975"/>
    <n v="0"/>
    <n v="21378.870000000003"/>
    <n v="9427.239999999998"/>
    <n v="4619.3399999999965"/>
    <n v="3021.4700000000012"/>
    <n v="10528.280000000006"/>
    <n v="9818.6299999999974"/>
    <n v="2370.7199999999939"/>
    <n v="0"/>
    <n v="2370.7200000000012"/>
    <n v="14080.550000000003"/>
    <n v="2439.2099999999991"/>
    <n v="15954.189999999995"/>
    <n v="8662.9900000000052"/>
    <n v="20723.260000000009"/>
    <n v="15773.309999999998"/>
    <x v="0"/>
    <x v="0"/>
  </r>
  <r>
    <x v="43"/>
    <x v="21"/>
    <n v="14670.49"/>
    <n v="28843.89"/>
    <x v="0"/>
    <n v="2819.88"/>
    <n v="6912.64"/>
    <n v="0"/>
    <n v="0"/>
    <n v="0"/>
    <n v="0"/>
    <n v="0"/>
    <n v="0"/>
    <n v="0"/>
    <n v="0"/>
    <n v="0"/>
    <n v="11673.14"/>
    <n v="0"/>
    <n v="1114.3400000000001"/>
    <n v="5246.39"/>
    <n v="0"/>
    <n v="0"/>
    <n v="7922.6700000000019"/>
    <n v="5383.119999999999"/>
    <n v="0"/>
    <n v="1221.1000000000004"/>
    <n v="0"/>
    <x v="0"/>
    <x v="0"/>
  </r>
  <r>
    <x v="4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3"/>
    <n v="1009.77"/>
    <n v="756.4"/>
    <x v="0"/>
    <m/>
    <m/>
    <n v="0"/>
    <n v="0"/>
    <n v="1010"/>
    <n v="0"/>
    <n v="-0.23000000000001819"/>
    <n v="756.4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7"/>
    <n v="424.78"/>
    <n v="646.74"/>
    <x v="0"/>
    <m/>
    <m/>
    <n v="0"/>
    <n v="0"/>
    <n v="0"/>
    <n v="0"/>
    <n v="0"/>
    <n v="646.74"/>
    <n v="424.78"/>
    <n v="0"/>
    <n v="0"/>
    <n v="0"/>
    <n v="0"/>
    <n v="0"/>
    <n v="0"/>
    <n v="0"/>
    <n v="0"/>
    <n v="0"/>
    <n v="0"/>
    <n v="0"/>
    <n v="0"/>
    <n v="0"/>
    <x v="0"/>
    <x v="0"/>
  </r>
  <r>
    <x v="4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4"/>
    <x v="20"/>
    <n v="0"/>
    <n v="1383.04"/>
    <x v="0"/>
    <m/>
    <m/>
    <n v="0"/>
    <n v="0"/>
    <n v="0"/>
    <n v="0"/>
    <n v="0"/>
    <n v="772.57"/>
    <n v="0"/>
    <n v="166.67999999999995"/>
    <n v="0"/>
    <n v="94.5"/>
    <n v="0"/>
    <n v="0"/>
    <n v="0"/>
    <n v="0"/>
    <n v="0"/>
    <n v="349.28999999999996"/>
    <n v="0"/>
    <n v="0"/>
    <n v="0"/>
    <n v="0"/>
    <x v="0"/>
    <x v="0"/>
  </r>
  <r>
    <x v="44"/>
    <x v="21"/>
    <n v="1414.87"/>
    <n v="834.57"/>
    <x v="0"/>
    <m/>
    <m/>
    <n v="0"/>
    <n v="0"/>
    <n v="0"/>
    <n v="0"/>
    <n v="0"/>
    <n v="282.99"/>
    <n v="295.25"/>
    <n v="0"/>
    <n v="434.87"/>
    <n v="0"/>
    <n v="301.7299999999999"/>
    <n v="0"/>
    <n v="0"/>
    <n v="0"/>
    <n v="383.02"/>
    <n v="551.58000000000004"/>
    <n v="0"/>
    <n v="0"/>
    <n v="0"/>
    <n v="0"/>
    <x v="0"/>
    <x v="0"/>
  </r>
  <r>
    <x v="4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3"/>
    <n v="10631.14"/>
    <n v="11816.629999999997"/>
    <x v="0"/>
    <m/>
    <n v="39"/>
    <n v="0"/>
    <n v="0"/>
    <n v="0"/>
    <n v="1284"/>
    <n v="0"/>
    <n v="2443"/>
    <n v="3752.43"/>
    <n v="0"/>
    <n v="136.96000000000004"/>
    <n v="526"/>
    <n v="0"/>
    <n v="654"/>
    <n v="0"/>
    <n v="606"/>
    <n v="0"/>
    <n v="0.1000000000003638"/>
    <n v="2669.4300000000003"/>
    <n v="2192.2099999999991"/>
    <n v="4072.3199999999988"/>
    <n v="1175.6400000000012"/>
    <x v="0"/>
    <x v="0"/>
  </r>
  <r>
    <x v="45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7"/>
    <n v="838.3"/>
    <n v="0"/>
    <x v="0"/>
    <m/>
    <n v="0"/>
    <n v="838"/>
    <n v="0"/>
    <n v="0"/>
    <n v="0"/>
    <n v="0"/>
    <n v="0"/>
    <n v="0.29999999999995453"/>
    <n v="0"/>
    <n v="0"/>
    <n v="0"/>
    <n v="0"/>
    <n v="0"/>
    <n v="0"/>
    <n v="0"/>
    <n v="0"/>
    <n v="0"/>
    <n v="0"/>
    <n v="0"/>
    <n v="0"/>
    <n v="0"/>
    <x v="0"/>
    <x v="0"/>
  </r>
  <r>
    <x v="45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9"/>
    <n v="12691.240000000003"/>
    <n v="18466.200000000004"/>
    <x v="0"/>
    <n v="1108"/>
    <n v="246"/>
    <n v="2754"/>
    <n v="3064"/>
    <n v="381"/>
    <n v="130"/>
    <n v="0"/>
    <n v="2213"/>
    <n v="670.19999999999891"/>
    <n v="1763"/>
    <n v="1431.1700000000019"/>
    <n v="2728"/>
    <n v="1875.1399999999994"/>
    <n v="58"/>
    <n v="0"/>
    <n v="3033"/>
    <n v="1252.3600000000024"/>
    <n v="1244"/>
    <n v="770.1200000000008"/>
    <n v="1537.9500000000025"/>
    <n v="2449.25"/>
    <n v="944.53000000000065"/>
    <x v="0"/>
    <x v="0"/>
  </r>
  <r>
    <x v="45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11"/>
    <n v="316.64999999999998"/>
    <n v="339.08"/>
    <x v="0"/>
    <m/>
    <n v="0"/>
    <n v="0"/>
    <n v="0"/>
    <n v="0"/>
    <n v="0"/>
    <n v="0"/>
    <n v="0"/>
    <n v="316.64999999999998"/>
    <n v="0"/>
    <n v="0"/>
    <n v="0"/>
    <n v="0"/>
    <n v="0"/>
    <n v="0"/>
    <n v="0"/>
    <n v="0"/>
    <n v="339.08"/>
    <n v="0"/>
    <n v="0"/>
    <n v="0"/>
    <n v="0"/>
    <x v="0"/>
    <x v="0"/>
  </r>
  <r>
    <x v="45"/>
    <x v="12"/>
    <n v="114.52"/>
    <n v="1385.99"/>
    <x v="0"/>
    <m/>
    <n v="0"/>
    <n v="115"/>
    <n v="0"/>
    <n v="0"/>
    <n v="221"/>
    <n v="0"/>
    <n v="386"/>
    <n v="-0.48000000000000398"/>
    <n v="131"/>
    <n v="0"/>
    <n v="143"/>
    <n v="0"/>
    <n v="0"/>
    <n v="0"/>
    <n v="0"/>
    <n v="0"/>
    <n v="504.99"/>
    <n v="0"/>
    <n v="0"/>
    <n v="0"/>
    <n v="0"/>
    <x v="0"/>
    <x v="0"/>
  </r>
  <r>
    <x v="45"/>
    <x v="13"/>
    <n v="45664.049999999996"/>
    <n v="130563.44"/>
    <x v="0"/>
    <n v="1442"/>
    <n v="10240"/>
    <n v="4928"/>
    <n v="9202"/>
    <n v="2933"/>
    <n v="2077"/>
    <n v="0"/>
    <n v="2824"/>
    <n v="4454.6499999999978"/>
    <n v="1568"/>
    <n v="8667.0600000000013"/>
    <n v="8467"/>
    <n v="7846.68"/>
    <n v="6194"/>
    <n v="4065.7900000000009"/>
    <n v="1561"/>
    <n v="2122.0900000000038"/>
    <n v="4326"/>
    <n v="3127.1399999999994"/>
    <n v="78026.800000000017"/>
    <n v="6077.6399999999921"/>
    <n v="17350.799999999988"/>
    <x v="0"/>
    <x v="0"/>
  </r>
  <r>
    <x v="45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16"/>
    <n v="84140.159999999989"/>
    <n v="101607.98"/>
    <x v="0"/>
    <n v="9027"/>
    <n v="4860"/>
    <n v="7128"/>
    <n v="20877"/>
    <n v="4682"/>
    <n v="15541"/>
    <n v="0"/>
    <n v="3200"/>
    <n v="17669.050000000003"/>
    <n v="2891"/>
    <n v="5077.7099999999991"/>
    <n v="16224"/>
    <n v="1376.3399999999965"/>
    <n v="6314"/>
    <n v="3139.5600000000049"/>
    <n v="1378"/>
    <n v="19049.559999999998"/>
    <n v="13932"/>
    <n v="2050.1199999999953"/>
    <n v="1450.1600000000035"/>
    <n v="14940.819999999992"/>
    <n v="4397.429999999993"/>
    <x v="0"/>
    <x v="0"/>
  </r>
  <r>
    <x v="45"/>
    <x v="17"/>
    <n v="35923.770000000004"/>
    <n v="15567.14"/>
    <x v="0"/>
    <n v="9527"/>
    <n v="0"/>
    <n v="0"/>
    <n v="759"/>
    <n v="3287"/>
    <n v="0"/>
    <n v="0"/>
    <n v="4167"/>
    <n v="8787.07"/>
    <n v="1757"/>
    <n v="0"/>
    <n v="3818"/>
    <n v="10574.270000000008"/>
    <n v="0"/>
    <n v="209.06999999999607"/>
    <n v="155"/>
    <n v="3539.3599999999969"/>
    <n v="4511.3500000000022"/>
    <n v="0"/>
    <n v="399.78999999999724"/>
    <n v="0"/>
    <n v="348.45000000000073"/>
    <x v="0"/>
    <x v="0"/>
  </r>
  <r>
    <x v="4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5"/>
    <x v="21"/>
    <n v="20266.689999999999"/>
    <n v="8870.65"/>
    <x v="0"/>
    <n v="3234"/>
    <n v="1438"/>
    <n v="897"/>
    <n v="813"/>
    <n v="3988"/>
    <n v="-1372"/>
    <n v="-754"/>
    <n v="1999"/>
    <n v="1137.7700000000004"/>
    <n v="1637"/>
    <n v="6360.2000000000007"/>
    <n v="1519"/>
    <n v="1028.9999999999982"/>
    <n v="1575"/>
    <n v="2420.6000000000004"/>
    <n v="0"/>
    <n v="0"/>
    <n v="913.75000000000182"/>
    <n v="1606.2200000000012"/>
    <n v="0"/>
    <n v="347.89999999999782"/>
    <n v="639.39000000000124"/>
    <x v="0"/>
    <x v="0"/>
  </r>
  <r>
    <x v="4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"/>
    <n v="0"/>
    <n v="664"/>
    <x v="0"/>
    <m/>
    <m/>
    <n v="0"/>
    <n v="0"/>
    <n v="0"/>
    <n v="664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2"/>
    <n v="8857"/>
    <n v="12652"/>
    <x v="0"/>
    <m/>
    <n v="795"/>
    <n v="2664"/>
    <n v="1599"/>
    <n v="0"/>
    <n v="238"/>
    <n v="0"/>
    <n v="742"/>
    <n v="919"/>
    <n v="2013"/>
    <n v="486"/>
    <n v="822"/>
    <n v="842"/>
    <n v="1072"/>
    <n v="779"/>
    <n v="675"/>
    <n v="0"/>
    <n v="2019"/>
    <n v="2585"/>
    <n v="2095"/>
    <n v="582"/>
    <n v="517"/>
    <x v="0"/>
    <x v="0"/>
  </r>
  <r>
    <x v="46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0"/>
    <n v="897"/>
    <n v="4323"/>
    <x v="0"/>
    <m/>
    <n v="558"/>
    <n v="0"/>
    <n v="163"/>
    <n v="0"/>
    <n v="279"/>
    <n v="0"/>
    <n v="279"/>
    <n v="0"/>
    <n v="508"/>
    <n v="0"/>
    <n v="888"/>
    <n v="0"/>
    <n v="0"/>
    <n v="0"/>
    <n v="0"/>
    <n v="0"/>
    <n v="751"/>
    <n v="0"/>
    <n v="0"/>
    <n v="897"/>
    <n v="627"/>
    <x v="0"/>
    <x v="0"/>
  </r>
  <r>
    <x v="46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4"/>
    <n v="4232"/>
    <n v="4689"/>
    <x v="0"/>
    <n v="722"/>
    <n v="315"/>
    <n v="1289"/>
    <n v="448"/>
    <n v="360"/>
    <n v="1330"/>
    <n v="0"/>
    <n v="524"/>
    <n v="0"/>
    <n v="413"/>
    <n v="0"/>
    <n v="409"/>
    <n v="826"/>
    <n v="523"/>
    <n v="0"/>
    <n v="0"/>
    <n v="511"/>
    <n v="184"/>
    <n v="415"/>
    <n v="434"/>
    <n v="109"/>
    <n v="438"/>
    <x v="0"/>
    <x v="0"/>
  </r>
  <r>
    <x v="4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6"/>
    <n v="107"/>
    <n v="10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"/>
    <n v="0"/>
    <x v="0"/>
    <x v="0"/>
  </r>
  <r>
    <x v="4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18"/>
    <n v="2445"/>
    <n v="213"/>
    <x v="0"/>
    <m/>
    <m/>
    <n v="1440"/>
    <n v="0"/>
    <n v="0"/>
    <n v="0"/>
    <n v="0"/>
    <n v="0"/>
    <n v="0"/>
    <n v="0"/>
    <n v="0"/>
    <n v="213"/>
    <n v="741"/>
    <n v="0"/>
    <n v="0"/>
    <n v="0"/>
    <n v="264"/>
    <n v="0"/>
    <n v="0"/>
    <n v="0"/>
    <n v="0"/>
    <n v="0"/>
    <x v="0"/>
    <x v="0"/>
  </r>
  <r>
    <x v="46"/>
    <x v="19"/>
    <n v="5724"/>
    <n v="9802"/>
    <x v="0"/>
    <m/>
    <n v="826"/>
    <n v="498"/>
    <n v="906"/>
    <n v="0"/>
    <n v="1015"/>
    <n v="0"/>
    <n v="1172"/>
    <n v="460"/>
    <n v="0"/>
    <n v="466"/>
    <n v="1766"/>
    <n v="601"/>
    <n v="879"/>
    <n v="0"/>
    <n v="891"/>
    <n v="487"/>
    <n v="1073"/>
    <n v="2946"/>
    <n v="1008"/>
    <n v="266"/>
    <n v="370"/>
    <x v="0"/>
    <x v="0"/>
  </r>
  <r>
    <x v="4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0"/>
    <n v="21666.41"/>
    <n v="55313.66"/>
    <x v="0"/>
    <m/>
    <m/>
    <n v="1456.54"/>
    <n v="703.38"/>
    <n v="0"/>
    <n v="0"/>
    <n v="0"/>
    <n v="19168.189999999999"/>
    <n v="0"/>
    <n v="1361.4000000000015"/>
    <n v="19474.189999999999"/>
    <n v="12003.07"/>
    <n v="0"/>
    <n v="13252.120000000003"/>
    <n v="735.68000000000029"/>
    <n v="0"/>
    <n v="0"/>
    <n v="4975.3399999999965"/>
    <n v="0"/>
    <n v="3850.1600000000035"/>
    <n v="0"/>
    <n v="1324.7399999999907"/>
    <x v="0"/>
    <x v="0"/>
  </r>
  <r>
    <x v="47"/>
    <x v="1"/>
    <n v="13306.89"/>
    <n v="23937.72"/>
    <x v="0"/>
    <m/>
    <m/>
    <n v="257.64"/>
    <n v="0"/>
    <n v="13049.25"/>
    <n v="0"/>
    <n v="0"/>
    <n v="0"/>
    <n v="0"/>
    <n v="0"/>
    <n v="0"/>
    <n v="1837.68"/>
    <n v="0"/>
    <n v="18011.62"/>
    <n v="0"/>
    <n v="94.619999999998981"/>
    <n v="0"/>
    <n v="2955.260000000002"/>
    <n v="0"/>
    <n v="1038.5400000000009"/>
    <n v="0"/>
    <n v="397.86000000000058"/>
    <x v="0"/>
    <x v="0"/>
  </r>
  <r>
    <x v="47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7"/>
    <n v="11237.52"/>
    <n v="31438.65"/>
    <x v="0"/>
    <m/>
    <m/>
    <n v="0"/>
    <n v="0"/>
    <n v="0"/>
    <n v="0"/>
    <n v="0"/>
    <n v="13554.71"/>
    <n v="5827.54"/>
    <n v="311.60000000000036"/>
    <n v="3000.29"/>
    <n v="9505.51"/>
    <n v="270.38999999999942"/>
    <n v="2678.4700000000012"/>
    <n v="2139.3000000000011"/>
    <n v="2929.7999999999993"/>
    <n v="575.07999999999993"/>
    <n v="652.29000000000087"/>
    <n v="-575.07999999999993"/>
    <n v="1806.2700000000004"/>
    <n v="0"/>
    <n v="4493.0499999999956"/>
    <x v="0"/>
    <x v="0"/>
  </r>
  <r>
    <x v="47"/>
    <x v="8"/>
    <n v="0"/>
    <n v="83344.56"/>
    <x v="0"/>
    <m/>
    <m/>
    <n v="0"/>
    <n v="0"/>
    <n v="0"/>
    <n v="0"/>
    <n v="0"/>
    <n v="17580.48"/>
    <n v="0"/>
    <n v="20969.390000000003"/>
    <n v="0"/>
    <n v="27462.499999999993"/>
    <n v="0"/>
    <n v="14074.450000000012"/>
    <n v="0"/>
    <n v="2563.0999999999913"/>
    <n v="0"/>
    <n v="695"/>
    <n v="0"/>
    <n v="-0.36000000000058208"/>
    <n v="0"/>
    <n v="-71.079999999987194"/>
    <x v="0"/>
    <x v="0"/>
  </r>
  <r>
    <x v="47"/>
    <x v="9"/>
    <n v="106073.81"/>
    <n v="109721.44"/>
    <x v="0"/>
    <m/>
    <m/>
    <n v="0"/>
    <n v="0"/>
    <n v="3997.19"/>
    <n v="20007.8"/>
    <n v="0"/>
    <n v="0"/>
    <n v="68957.179999999993"/>
    <n v="74056"/>
    <n v="0"/>
    <n v="11669.679999999993"/>
    <n v="31329.180000000008"/>
    <n v="0"/>
    <n v="1665.2399999999907"/>
    <n v="3830.6399999999994"/>
    <n v="0"/>
    <n v="-833.00999999999476"/>
    <n v="0"/>
    <n v="865.30999999999767"/>
    <n v="125.02000000000407"/>
    <n v="323.94999999999709"/>
    <x v="0"/>
    <x v="0"/>
  </r>
  <r>
    <x v="47"/>
    <x v="10"/>
    <n v="53253.72"/>
    <n v="87788.48000000001"/>
    <x v="0"/>
    <m/>
    <m/>
    <n v="16888.18"/>
    <n v="3442.48"/>
    <n v="4346.4399999999987"/>
    <n v="26459.88"/>
    <n v="0"/>
    <n v="1543.5599999999977"/>
    <n v="0"/>
    <n v="18909.18"/>
    <n v="13586.2"/>
    <n v="10717.099999999999"/>
    <n v="15886.900000000001"/>
    <n v="23903.900000000009"/>
    <n v="0"/>
    <n v="0"/>
    <n v="92.339999999996508"/>
    <n v="356.76999999998952"/>
    <n v="978.5"/>
    <n v="980.45000000001164"/>
    <n v="1475.1600000000035"/>
    <n v="38.279999999998836"/>
    <x v="0"/>
    <x v="0"/>
  </r>
  <r>
    <x v="47"/>
    <x v="11"/>
    <n v="34226.17"/>
    <n v="44508.06"/>
    <x v="0"/>
    <m/>
    <m/>
    <n v="3052.77"/>
    <n v="3222.45"/>
    <n v="5151.68"/>
    <n v="9217.52"/>
    <n v="683.23999999999978"/>
    <n v="0"/>
    <n v="3172.2999999999993"/>
    <n v="8331.840000000002"/>
    <n v="4790.1999999999989"/>
    <n v="5798.41"/>
    <n v="1435.260000000002"/>
    <n v="11764.619999999995"/>
    <n v="7227.130000000001"/>
    <n v="0"/>
    <n v="6027.75"/>
    <n v="3487.6800000000003"/>
    <n v="0"/>
    <n v="-0.29999999999563443"/>
    <n v="2685.8399999999965"/>
    <n v="-638.90999999999622"/>
    <x v="0"/>
    <x v="0"/>
  </r>
  <r>
    <x v="47"/>
    <x v="12"/>
    <n v="103521.06"/>
    <n v="40019.760000000002"/>
    <x v="0"/>
    <m/>
    <m/>
    <n v="3292.94"/>
    <n v="2721.47"/>
    <n v="3516.57"/>
    <n v="9613.0600000000013"/>
    <n v="0"/>
    <n v="0"/>
    <n v="70813.450000000012"/>
    <n v="3012.6399999999994"/>
    <n v="-4900.4200000000128"/>
    <n v="11639.63"/>
    <n v="8463.8800000000047"/>
    <n v="8257.4200000000019"/>
    <n v="17791.949999999997"/>
    <n v="1634"/>
    <n v="4542.6900000000023"/>
    <n v="2576.1100000000006"/>
    <n v="0"/>
    <n v="565.43000000000029"/>
    <n v="0"/>
    <n v="-539.74000000000524"/>
    <x v="0"/>
    <x v="0"/>
  </r>
  <r>
    <x v="47"/>
    <x v="13"/>
    <n v="47029.21"/>
    <n v="23418.29"/>
    <x v="0"/>
    <m/>
    <m/>
    <n v="0"/>
    <n v="3794.08"/>
    <n v="12340.31"/>
    <n v="0"/>
    <n v="1514.2000000000007"/>
    <n v="11795.45"/>
    <n v="5431.6799999999985"/>
    <n v="0"/>
    <n v="9818.48"/>
    <n v="0"/>
    <n v="785.68000000000029"/>
    <n v="0"/>
    <n v="2014.380000000001"/>
    <n v="0"/>
    <n v="6610.2000000000007"/>
    <n v="2862.7199999999993"/>
    <n v="3548.0599999999977"/>
    <n v="-0.18000000000029104"/>
    <n v="4966.2200000000012"/>
    <n v="40651.060000000005"/>
    <x v="0"/>
    <x v="0"/>
  </r>
  <r>
    <x v="47"/>
    <x v="14"/>
    <n v="53374.479999999996"/>
    <n v="147441.82999999999"/>
    <x v="0"/>
    <m/>
    <m/>
    <n v="2060.7399999999998"/>
    <n v="2678.62"/>
    <n v="0"/>
    <n v="42909.04"/>
    <n v="0"/>
    <n v="3825.7399999999907"/>
    <n v="25481.960000000006"/>
    <n v="30694.42"/>
    <n v="8874.429999999993"/>
    <n v="41058.010000000009"/>
    <n v="12199.050000000003"/>
    <n v="33383.689999999959"/>
    <n v="484.5"/>
    <n v="13951.280000000028"/>
    <n v="1315.5600000000049"/>
    <n v="0.65000000002328306"/>
    <n v="1331.5199999999895"/>
    <n v="-22686.340000000026"/>
    <n v="1626.7200000000012"/>
    <n v="3784.4700000000303"/>
    <x v="0"/>
    <x v="0"/>
  </r>
  <r>
    <x v="47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16"/>
    <n v="122374.01"/>
    <n v="340882.93999999994"/>
    <x v="0"/>
    <m/>
    <m/>
    <n v="0"/>
    <n v="87317.02"/>
    <n v="4973.21"/>
    <n v="4944.3799999999901"/>
    <n v="0"/>
    <n v="26947.53"/>
    <n v="46144.76"/>
    <n v="66966.720000000001"/>
    <n v="1285.5400000000009"/>
    <n v="377.72000000000116"/>
    <n v="20311.609999999993"/>
    <n v="91763.31"/>
    <n v="3067.3600000000006"/>
    <n v="10935.359999999986"/>
    <n v="7603.0599999999977"/>
    <n v="6041.8400000000256"/>
    <n v="0"/>
    <n v="6600.5899999999674"/>
    <n v="38988.47"/>
    <n v="-4524.0899999999674"/>
    <x v="0"/>
    <x v="0"/>
  </r>
  <r>
    <x v="4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19"/>
    <n v="0"/>
    <n v="942.08000000000175"/>
    <x v="0"/>
    <m/>
    <m/>
    <n v="0"/>
    <n v="0"/>
    <n v="0"/>
    <n v="0"/>
    <n v="0"/>
    <n v="88026.74"/>
    <n v="0"/>
    <n v="7341.5999999999913"/>
    <n v="0"/>
    <n v="-94426.26"/>
    <n v="0"/>
    <n v="0"/>
    <n v="0"/>
    <n v="0"/>
    <n v="0"/>
    <n v="0"/>
    <n v="0"/>
    <n v="0"/>
    <n v="0"/>
    <n v="0"/>
    <x v="0"/>
    <x v="0"/>
  </r>
  <r>
    <x v="4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7"/>
    <x v="21"/>
    <n v="0"/>
    <n v="160772.98000000001"/>
    <x v="0"/>
    <m/>
    <m/>
    <n v="0"/>
    <n v="0"/>
    <n v="0"/>
    <n v="48806"/>
    <n v="0"/>
    <n v="0"/>
    <n v="0"/>
    <n v="54316.800000000003"/>
    <n v="0"/>
    <n v="0"/>
    <n v="0"/>
    <n v="2560.5800000000017"/>
    <n v="0"/>
    <n v="55089.600000000006"/>
    <n v="0"/>
    <n v="0"/>
    <n v="0"/>
    <n v="0"/>
    <n v="0"/>
    <n v="1076.7699999999895"/>
    <x v="0"/>
    <x v="0"/>
  </r>
  <r>
    <x v="48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1"/>
    <n v="636"/>
    <n v="0"/>
    <x v="0"/>
    <n v="611.21"/>
    <m/>
    <n v="0"/>
    <n v="0"/>
    <n v="24.78999999999996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4"/>
    <n v="0"/>
    <n v="4984"/>
    <x v="0"/>
    <m/>
    <m/>
    <n v="0"/>
    <n v="0"/>
    <n v="0"/>
    <n v="1444"/>
    <n v="0"/>
    <n v="654"/>
    <n v="0"/>
    <n v="521"/>
    <n v="0"/>
    <n v="0"/>
    <n v="0"/>
    <n v="1625"/>
    <n v="0"/>
    <n v="673"/>
    <n v="0"/>
    <n v="67"/>
    <n v="0"/>
    <n v="0"/>
    <n v="0"/>
    <n v="0"/>
    <x v="0"/>
    <x v="0"/>
  </r>
  <r>
    <x v="48"/>
    <x v="5"/>
    <n v="2466"/>
    <n v="5063"/>
    <x v="0"/>
    <m/>
    <m/>
    <n v="0"/>
    <n v="68.52"/>
    <n v="0"/>
    <n v="933.48"/>
    <n v="0"/>
    <n v="126"/>
    <n v="0"/>
    <n v="1181"/>
    <n v="809"/>
    <n v="0"/>
    <n v="0"/>
    <n v="793"/>
    <n v="736"/>
    <n v="69"/>
    <n v="0"/>
    <n v="0"/>
    <n v="0"/>
    <n v="971"/>
    <n v="921"/>
    <n v="0"/>
    <x v="0"/>
    <x v="0"/>
  </r>
  <r>
    <x v="48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7"/>
    <n v="10031"/>
    <n v="259"/>
    <x v="0"/>
    <n v="2754.62"/>
    <n v="131.72"/>
    <n v="1995.7200000000003"/>
    <n v="127.73999999999998"/>
    <n v="2388.66"/>
    <n v="-0.45999999999997954"/>
    <n v="0"/>
    <n v="0"/>
    <n v="1780"/>
    <n v="0"/>
    <n v="1112"/>
    <n v="0"/>
    <n v="0"/>
    <n v="0"/>
    <n v="0"/>
    <n v="0"/>
    <n v="0"/>
    <n v="0"/>
    <n v="0"/>
    <n v="0"/>
    <n v="0"/>
    <n v="0"/>
    <x v="0"/>
    <x v="0"/>
  </r>
  <r>
    <x v="48"/>
    <x v="8"/>
    <n v="48934"/>
    <n v="48093"/>
    <x v="0"/>
    <n v="2342.1999999999998"/>
    <n v="6382.7"/>
    <n v="4445.3200000000006"/>
    <n v="2802.2200000000003"/>
    <n v="7445.48"/>
    <n v="7.999999999992724E-2"/>
    <n v="9243"/>
    <n v="6720"/>
    <n v="1277"/>
    <n v="2993"/>
    <n v="4659"/>
    <n v="7001"/>
    <n v="4799"/>
    <n v="3009"/>
    <n v="2430"/>
    <n v="120"/>
    <n v="4160"/>
    <n v="5457"/>
    <n v="1156"/>
    <n v="6631"/>
    <n v="6977"/>
    <n v="3818"/>
    <x v="0"/>
    <x v="0"/>
  </r>
  <r>
    <x v="48"/>
    <x v="9"/>
    <n v="7326"/>
    <n v="5061"/>
    <x v="0"/>
    <n v="842.06"/>
    <n v="1166.73"/>
    <n v="267.3266666666666"/>
    <n v="118.75999999999999"/>
    <n v="604.61333333333346"/>
    <n v="546.51"/>
    <n v="0"/>
    <n v="886"/>
    <n v="761"/>
    <n v="0"/>
    <n v="1302"/>
    <n v="555"/>
    <n v="1690"/>
    <n v="927"/>
    <n v="0"/>
    <n v="0"/>
    <n v="1567"/>
    <n v="0"/>
    <n v="146"/>
    <n v="715"/>
    <n v="146"/>
    <n v="912"/>
    <x v="0"/>
    <x v="0"/>
  </r>
  <r>
    <x v="48"/>
    <x v="10"/>
    <n v="10119"/>
    <n v="19982"/>
    <x v="0"/>
    <n v="736.79"/>
    <n v="1453.41"/>
    <n v="800.41000000000008"/>
    <n v="225.6099999999999"/>
    <n v="827.8"/>
    <n v="2944.98"/>
    <n v="0"/>
    <n v="1655"/>
    <n v="0"/>
    <n v="1704"/>
    <n v="411"/>
    <n v="2731"/>
    <n v="1999"/>
    <n v="3492"/>
    <n v="586"/>
    <n v="515"/>
    <n v="2010"/>
    <n v="1906"/>
    <n v="524"/>
    <n v="1131"/>
    <n v="2224"/>
    <n v="5190"/>
    <x v="0"/>
    <x v="0"/>
  </r>
  <r>
    <x v="48"/>
    <x v="11"/>
    <n v="37922"/>
    <n v="56444"/>
    <x v="0"/>
    <n v="10131.23"/>
    <n v="5717.3"/>
    <n v="0"/>
    <n v="770.35999999999967"/>
    <n v="2707.7700000000004"/>
    <n v="8047.34"/>
    <n v="2839"/>
    <n v="7806"/>
    <n v="1083"/>
    <n v="5749"/>
    <n v="2193"/>
    <n v="8857"/>
    <n v="1218"/>
    <n v="3804"/>
    <n v="4417"/>
    <n v="7310"/>
    <n v="1083"/>
    <n v="94"/>
    <n v="9368"/>
    <n v="5407"/>
    <n v="2882"/>
    <n v="2728"/>
    <x v="0"/>
    <x v="0"/>
  </r>
  <r>
    <x v="48"/>
    <x v="12"/>
    <n v="28709"/>
    <n v="54491"/>
    <x v="0"/>
    <n v="285.02"/>
    <n v="4316.32"/>
    <n v="5213.9799999999996"/>
    <n v="4719.3999999999996"/>
    <n v="2750"/>
    <n v="10768.28"/>
    <n v="0"/>
    <n v="805"/>
    <n v="1581"/>
    <n v="7330"/>
    <n v="3164"/>
    <n v="6071"/>
    <n v="1607"/>
    <n v="3214"/>
    <n v="3355"/>
    <n v="275"/>
    <n v="4017"/>
    <n v="7050"/>
    <n v="1276"/>
    <n v="4482"/>
    <n v="5460"/>
    <n v="4055"/>
    <x v="0"/>
    <x v="0"/>
  </r>
  <r>
    <x v="48"/>
    <x v="13"/>
    <n v="16531"/>
    <n v="48431"/>
    <x v="0"/>
    <m/>
    <n v="523.61"/>
    <n v="1798.36"/>
    <n v="6425.84"/>
    <n v="899.6400000000001"/>
    <n v="10251.549999999999"/>
    <n v="0"/>
    <n v="2293"/>
    <n v="1226"/>
    <n v="2517"/>
    <n v="0"/>
    <n v="950"/>
    <n v="4574"/>
    <n v="5245"/>
    <n v="422"/>
    <n v="810"/>
    <n v="1992"/>
    <n v="6003"/>
    <n v="0"/>
    <n v="7793"/>
    <n v="5619"/>
    <n v="641"/>
    <x v="0"/>
    <x v="0"/>
  </r>
  <r>
    <x v="48"/>
    <x v="14"/>
    <n v="171800"/>
    <n v="189675"/>
    <x v="0"/>
    <n v="38682.07"/>
    <n v="27427.67"/>
    <n v="649.3166666666657"/>
    <n v="13875.61"/>
    <n v="19665.613333333335"/>
    <n v="16992.72"/>
    <n v="0"/>
    <n v="24735"/>
    <n v="6873"/>
    <n v="16180"/>
    <n v="15297"/>
    <n v="15258"/>
    <n v="24049"/>
    <n v="14855"/>
    <n v="16144"/>
    <n v="7358"/>
    <n v="18211"/>
    <n v="15848"/>
    <n v="18435"/>
    <n v="23351"/>
    <n v="13794"/>
    <n v="6354"/>
    <x v="0"/>
    <x v="0"/>
  </r>
  <r>
    <x v="48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16"/>
    <n v="85985"/>
    <n v="99637"/>
    <x v="0"/>
    <n v="3731.62"/>
    <n v="9287.35"/>
    <n v="11872.333333333332"/>
    <n v="3403.66"/>
    <n v="7802.0466666666689"/>
    <n v="15912.99"/>
    <n v="0"/>
    <n v="15609"/>
    <n v="10386"/>
    <n v="8099"/>
    <n v="8711"/>
    <n v="-28"/>
    <n v="7605"/>
    <n v="14630"/>
    <n v="4240"/>
    <n v="0"/>
    <n v="8508"/>
    <n v="21203"/>
    <n v="12911"/>
    <n v="1302"/>
    <n v="10218"/>
    <n v="4588"/>
    <x v="0"/>
    <x v="0"/>
  </r>
  <r>
    <x v="48"/>
    <x v="17"/>
    <n v="1900"/>
    <n v="5063"/>
    <x v="0"/>
    <m/>
    <m/>
    <n v="0"/>
    <n v="0"/>
    <n v="0"/>
    <n v="0"/>
    <n v="0"/>
    <n v="1501"/>
    <n v="0"/>
    <n v="563"/>
    <n v="0"/>
    <n v="281"/>
    <n v="0"/>
    <n v="0"/>
    <n v="377"/>
    <n v="0"/>
    <n v="0"/>
    <n v="1391"/>
    <n v="330"/>
    <n v="134"/>
    <n v="1193"/>
    <n v="567"/>
    <x v="0"/>
    <x v="0"/>
  </r>
  <r>
    <x v="4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8"/>
    <x v="19"/>
    <n v="28567"/>
    <n v="89535"/>
    <x v="0"/>
    <m/>
    <n v="4258.1499999999996"/>
    <n v="2269.98"/>
    <n v="12439.840000000002"/>
    <n v="1135.02"/>
    <n v="6326.0099999999984"/>
    <n v="0"/>
    <n v="9257"/>
    <n v="0"/>
    <n v="8346"/>
    <n v="2165"/>
    <n v="13862"/>
    <n v="5739"/>
    <n v="9615"/>
    <n v="119"/>
    <n v="3256"/>
    <n v="2358"/>
    <n v="12191"/>
    <n v="7916"/>
    <n v="3119"/>
    <n v="6865"/>
    <n v="13802"/>
    <x v="0"/>
    <x v="0"/>
  </r>
  <r>
    <x v="48"/>
    <x v="20"/>
    <n v="49795"/>
    <n v="65310"/>
    <x v="0"/>
    <n v="4941.0600000000004"/>
    <n v="6760.07"/>
    <n v="3685.0733333333328"/>
    <n v="4927.2200000000012"/>
    <n v="4574.8666666666668"/>
    <n v="1864.7099999999991"/>
    <n v="78"/>
    <n v="9398"/>
    <n v="5638"/>
    <n v="8966"/>
    <n v="3142"/>
    <n v="7480"/>
    <n v="8649"/>
    <n v="6838"/>
    <n v="2616"/>
    <n v="1133"/>
    <n v="7232"/>
    <n v="4522"/>
    <n v="3992"/>
    <n v="8174"/>
    <n v="5247"/>
    <n v="4632"/>
    <x v="0"/>
    <x v="0"/>
  </r>
  <r>
    <x v="48"/>
    <x v="21"/>
    <n v="48424"/>
    <n v="70668"/>
    <x v="0"/>
    <n v="4110.3999999999996"/>
    <n v="7524.18"/>
    <n v="827.83333333333394"/>
    <n v="4967.119999999999"/>
    <n v="2468.7666666666664"/>
    <n v="1301.7000000000007"/>
    <n v="2717"/>
    <n v="18327"/>
    <n v="-83"/>
    <n v="2399"/>
    <n v="6736"/>
    <n v="4744"/>
    <n v="9141"/>
    <n v="13576"/>
    <n v="2628"/>
    <n v="3164"/>
    <n v="3762"/>
    <n v="2786"/>
    <n v="4302"/>
    <n v="65"/>
    <n v="11814"/>
    <n v="12581"/>
    <x v="0"/>
    <x v="0"/>
  </r>
  <r>
    <x v="4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"/>
    <n v="9136.8700000000008"/>
    <n v="14691.09"/>
    <x v="0"/>
    <m/>
    <m/>
    <n v="890.48"/>
    <n v="6793.96"/>
    <n v="0"/>
    <n v="-491.72999999999956"/>
    <n v="0"/>
    <n v="945.11999999999989"/>
    <n v="0"/>
    <n v="0"/>
    <n v="2785.53"/>
    <n v="1446.6099999999988"/>
    <n v="1498.6899999999996"/>
    <n v="798.63000000000102"/>
    <n v="0"/>
    <n v="2410.33"/>
    <n v="870.65999999999985"/>
    <n v="0"/>
    <n v="3091.5100000000011"/>
    <n v="2788.17"/>
    <n v="0"/>
    <n v="2682.9599999999991"/>
    <x v="0"/>
    <x v="0"/>
  </r>
  <r>
    <x v="49"/>
    <x v="2"/>
    <n v="96276.62"/>
    <n v="126098.54"/>
    <x v="0"/>
    <m/>
    <m/>
    <n v="14749.11"/>
    <n v="26091.14"/>
    <n v="8498.98"/>
    <n v="1923.7000000000007"/>
    <n v="-102.13000000000102"/>
    <n v="11795.509999999998"/>
    <n v="5262.2999999999993"/>
    <n v="12777.620000000003"/>
    <n v="6057.66"/>
    <n v="11243.46"/>
    <n v="20990.89"/>
    <n v="9823.7099999999991"/>
    <n v="254"/>
    <n v="3476.4900000000052"/>
    <n v="17431.130000000005"/>
    <n v="25613.39"/>
    <n v="15440.300000000003"/>
    <n v="15659.14"/>
    <n v="7694.3799999999901"/>
    <n v="9614.3300000000017"/>
    <x v="0"/>
    <x v="0"/>
  </r>
  <r>
    <x v="49"/>
    <x v="3"/>
    <n v="16229.35"/>
    <n v="16528.830000000002"/>
    <x v="0"/>
    <m/>
    <m/>
    <n v="4454.58"/>
    <n v="4201.67"/>
    <n v="1323.8400000000001"/>
    <n v="-125.16000000000031"/>
    <n v="0"/>
    <n v="1290.1399999999999"/>
    <n v="12.600000000000364"/>
    <n v="2096.5500000000002"/>
    <n v="179.75999999999931"/>
    <n v="1152.7400000000007"/>
    <n v="4933.95"/>
    <n v="514.07999999999993"/>
    <n v="13.440000000000509"/>
    <n v="0"/>
    <n v="168.84000000000015"/>
    <n v="1514.5200000000004"/>
    <n v="2500.8899999999994"/>
    <n v="3242.8399999999983"/>
    <n v="2641.4500000000007"/>
    <n v="-173.8799999999992"/>
    <x v="0"/>
    <x v="0"/>
  </r>
  <r>
    <x v="49"/>
    <x v="4"/>
    <n v="1494.85"/>
    <n v="6625.75"/>
    <x v="0"/>
    <m/>
    <m/>
    <n v="256.49"/>
    <n v="4286.28"/>
    <n v="0"/>
    <n v="-152.52999999999975"/>
    <n v="0"/>
    <n v="640.71"/>
    <n v="0"/>
    <n v="0"/>
    <n v="0"/>
    <n v="137.76000000000022"/>
    <n v="153.07"/>
    <n v="0"/>
    <n v="0"/>
    <n v="0"/>
    <n v="986"/>
    <n v="0"/>
    <n v="99.289999999999964"/>
    <n v="1713.5299999999997"/>
    <n v="0"/>
    <n v="176.23999999999978"/>
    <x v="0"/>
    <x v="0"/>
  </r>
  <r>
    <x v="4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6"/>
    <n v="5263.75"/>
    <n v="11783.43"/>
    <x v="0"/>
    <m/>
    <m/>
    <n v="1475.3400000000001"/>
    <n v="2748.16"/>
    <n v="367.61000000000013"/>
    <n v="1211.33"/>
    <n v="0"/>
    <n v="1499.6900000000005"/>
    <n v="1456.9599999999998"/>
    <n v="1935.75"/>
    <n v="930.86000000000058"/>
    <n v="520.35999999999967"/>
    <n v="0"/>
    <n v="2870.71"/>
    <n v="0"/>
    <n v="0"/>
    <n v="464.41999999999916"/>
    <n v="689.67000000000007"/>
    <n v="385.17000000000007"/>
    <n v="124.3700000000008"/>
    <n v="183.39000000000033"/>
    <n v="689.2599999999984"/>
    <x v="0"/>
    <x v="0"/>
  </r>
  <r>
    <x v="4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2"/>
    <n v="1327.32"/>
    <n v="309.7"/>
    <x v="0"/>
    <m/>
    <m/>
    <n v="0"/>
    <n v="0"/>
    <n v="700.73"/>
    <n v="0"/>
    <n v="0"/>
    <n v="0"/>
    <n v="0"/>
    <n v="0"/>
    <n v="87.189999999999941"/>
    <n v="0"/>
    <n v="539.4"/>
    <n v="0"/>
    <n v="0"/>
    <n v="210.83"/>
    <n v="0"/>
    <n v="0"/>
    <n v="0"/>
    <n v="98.869999999999976"/>
    <n v="0"/>
    <n v="0"/>
    <x v="0"/>
    <x v="0"/>
  </r>
  <r>
    <x v="49"/>
    <x v="13"/>
    <n v="127784.74"/>
    <n v="137232.34000000003"/>
    <x v="0"/>
    <m/>
    <m/>
    <n v="25165.32"/>
    <n v="36173.760000000002"/>
    <n v="9339.3700000000026"/>
    <n v="2271.5099999999948"/>
    <n v="6564.1299999999974"/>
    <n v="11725.010000000002"/>
    <n v="5101.0900000000038"/>
    <n v="9866.489999999998"/>
    <n v="16998.53"/>
    <n v="12437.69000000001"/>
    <n v="15828.270000000004"/>
    <n v="18599.959999999992"/>
    <n v="10838.579999999987"/>
    <n v="5777.0599999999977"/>
    <n v="15932.270000000004"/>
    <n v="12460.98000000001"/>
    <n v="5844.5"/>
    <n v="11747.199999999997"/>
    <n v="16172.680000000008"/>
    <n v="14590.029999999999"/>
    <x v="0"/>
    <x v="0"/>
  </r>
  <r>
    <x v="4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5"/>
    <n v="3638.06"/>
    <n v="4897.84"/>
    <x v="0"/>
    <m/>
    <m/>
    <n v="1711.68"/>
    <n v="1500.81"/>
    <n v="0"/>
    <n v="0"/>
    <n v="0"/>
    <n v="0"/>
    <n v="0"/>
    <n v="2554.06"/>
    <n v="267.96000000000004"/>
    <n v="158.47000000000025"/>
    <n v="276.3599999999999"/>
    <n v="387.55999999999949"/>
    <n v="0"/>
    <n v="0"/>
    <n v="0"/>
    <n v="0"/>
    <n v="1085.1199999999999"/>
    <n v="0"/>
    <n v="296.94000000000005"/>
    <n v="0"/>
    <x v="0"/>
    <x v="0"/>
  </r>
  <r>
    <x v="4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7"/>
    <n v="23487.59"/>
    <n v="24132.230000000003"/>
    <x v="0"/>
    <m/>
    <m/>
    <n v="8597.89"/>
    <n v="5346.85"/>
    <n v="0"/>
    <n v="0"/>
    <n v="0"/>
    <n v="0"/>
    <n v="0"/>
    <n v="4492.9499999999989"/>
    <n v="0"/>
    <n v="334.95000000000073"/>
    <n v="0"/>
    <n v="0"/>
    <n v="0"/>
    <n v="0"/>
    <n v="6646.3900000000012"/>
    <n v="9795.2400000000016"/>
    <n v="7152.5699999999979"/>
    <n v="3071.5"/>
    <n v="1090.7400000000016"/>
    <n v="2121"/>
    <x v="0"/>
    <x v="0"/>
  </r>
  <r>
    <x v="4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49"/>
    <x v="20"/>
    <n v="15030.29"/>
    <n v="11653.820000000002"/>
    <x v="0"/>
    <m/>
    <m/>
    <n v="3113.34"/>
    <n v="2086.86"/>
    <n v="38.2199999999998"/>
    <n v="-154.76999999999998"/>
    <n v="-15"/>
    <n v="1115.8499999999999"/>
    <n v="400.67999999999984"/>
    <n v="451.5"/>
    <n v="2523.7800000000007"/>
    <n v="574.55999999999995"/>
    <n v="2874.8999999999996"/>
    <n v="727.85999999999967"/>
    <n v="1311.2399999999998"/>
    <n v="353.01000000000022"/>
    <n v="329.8700000000008"/>
    <n v="2110.92"/>
    <n v="2386.7799999999988"/>
    <n v="2321.5500000000002"/>
    <n v="2066.4800000000014"/>
    <n v="1053.7800000000007"/>
    <x v="0"/>
    <x v="0"/>
  </r>
  <r>
    <x v="49"/>
    <x v="21"/>
    <n v="5814.79"/>
    <n v="6693.19"/>
    <x v="0"/>
    <m/>
    <m/>
    <n v="-91"/>
    <n v="0"/>
    <n v="263.8"/>
    <n v="0"/>
    <n v="0"/>
    <n v="0"/>
    <n v="488.83"/>
    <n v="0"/>
    <n v="325.89999999999998"/>
    <n v="1969.79"/>
    <n v="0"/>
    <n v="3005.9900000000007"/>
    <n v="1242.5000000000002"/>
    <n v="0"/>
    <n v="1202.6499999999996"/>
    <n v="638.8799999999992"/>
    <n v="1303.5800000000004"/>
    <n v="0"/>
    <n v="1078.5299999999997"/>
    <n v="363.52000000000044"/>
    <x v="0"/>
    <x v="0"/>
  </r>
  <r>
    <x v="50"/>
    <x v="0"/>
    <n v="41935.51"/>
    <n v="139155.97"/>
    <x v="0"/>
    <m/>
    <n v="10363.209999999999"/>
    <n v="25277.040000000001"/>
    <n v="19075"/>
    <n v="0"/>
    <n v="12519.89"/>
    <n v="0"/>
    <n v="11259.620000000003"/>
    <n v="0"/>
    <n v="12570.050000000003"/>
    <n v="0"/>
    <n v="12473.529999999999"/>
    <n v="-67.159999999999854"/>
    <n v="14564.509999999995"/>
    <n v="0"/>
    <n v="0"/>
    <n v="0"/>
    <n v="28374.690000000002"/>
    <n v="12864.95"/>
    <n v="14094.790000000008"/>
    <n v="3860.6800000000003"/>
    <n v="19920.319999999978"/>
    <x v="0"/>
    <x v="0"/>
  </r>
  <r>
    <x v="5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2"/>
    <n v="541244.64"/>
    <n v="966897.59000000008"/>
    <x v="0"/>
    <n v="55743.81"/>
    <n v="62329.73"/>
    <n v="79017.709999999992"/>
    <n v="88762.629999999976"/>
    <n v="81200.070000000007"/>
    <n v="112131.54000000004"/>
    <n v="0"/>
    <n v="104186.08999999997"/>
    <n v="3893.1499999999942"/>
    <n v="31948.179999999993"/>
    <n v="15429.24000000002"/>
    <n v="103651.82"/>
    <n v="80716.41"/>
    <n v="124686"/>
    <n v="15284.390000000014"/>
    <n v="3408.7199999999721"/>
    <n v="64600.159999999974"/>
    <n v="83511.600000000093"/>
    <n v="67748.5"/>
    <n v="174670.07999999996"/>
    <n v="77611.200000000012"/>
    <n v="133203.60999999999"/>
    <x v="0"/>
    <x v="0"/>
  </r>
  <r>
    <x v="50"/>
    <x v="3"/>
    <n v="80522"/>
    <n v="73588.38"/>
    <x v="0"/>
    <m/>
    <m/>
    <n v="7990"/>
    <n v="21840"/>
    <n v="17547"/>
    <n v="0"/>
    <n v="8045"/>
    <n v="28266.199999999997"/>
    <n v="0"/>
    <n v="0"/>
    <n v="0"/>
    <n v="0"/>
    <n v="0"/>
    <n v="5722.18"/>
    <n v="29180"/>
    <n v="0"/>
    <n v="0"/>
    <n v="0"/>
    <n v="0"/>
    <n v="0"/>
    <n v="17760"/>
    <n v="13362.599999999999"/>
    <x v="0"/>
    <x v="0"/>
  </r>
  <r>
    <x v="50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5"/>
    <n v="10536.59"/>
    <n v="46004.91"/>
    <x v="0"/>
    <m/>
    <n v="3786.73"/>
    <n v="5431.7"/>
    <n v="0"/>
    <n v="0"/>
    <n v="9739.4"/>
    <n v="0"/>
    <n v="4020.0000000000018"/>
    <n v="0"/>
    <n v="253.45999999999913"/>
    <n v="0"/>
    <n v="650"/>
    <n v="-240"/>
    <n v="3600"/>
    <n v="0"/>
    <n v="0"/>
    <n v="0"/>
    <n v="9239"/>
    <n v="5344.89"/>
    <n v="14716.320000000003"/>
    <n v="0"/>
    <n v="0"/>
    <x v="0"/>
    <x v="0"/>
  </r>
  <r>
    <x v="50"/>
    <x v="6"/>
    <n v="3846.69"/>
    <n v="0"/>
    <x v="0"/>
    <n v="3846.6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7"/>
    <n v="44814.11"/>
    <n v="80344.570000000007"/>
    <x v="0"/>
    <m/>
    <m/>
    <n v="0"/>
    <n v="4320.2700000000004"/>
    <n v="0"/>
    <n v="16200"/>
    <n v="0"/>
    <n v="1092.6499999999978"/>
    <n v="0"/>
    <n v="83.930000000000291"/>
    <n v="58.99"/>
    <n v="8742.3700000000026"/>
    <n v="1283"/>
    <n v="3135.3300000000017"/>
    <n v="8003.8600000000006"/>
    <n v="0"/>
    <n v="5450"/>
    <n v="8752.7799999999988"/>
    <n v="12306.800000000001"/>
    <n v="20305.78"/>
    <n v="17711.46"/>
    <n v="5585"/>
    <x v="0"/>
    <x v="0"/>
  </r>
  <r>
    <x v="50"/>
    <x v="8"/>
    <n v="18433"/>
    <n v="54271.39"/>
    <x v="0"/>
    <m/>
    <n v="3874"/>
    <n v="5627"/>
    <n v="0"/>
    <n v="0"/>
    <n v="5343"/>
    <n v="0"/>
    <n v="5505.99"/>
    <n v="0"/>
    <n v="6046.840000000002"/>
    <n v="0"/>
    <n v="6270.6899999999987"/>
    <n v="3744"/>
    <n v="0"/>
    <n v="0"/>
    <n v="5648.2900000000009"/>
    <n v="3760"/>
    <n v="11654.579999999998"/>
    <n v="5302"/>
    <n v="9928"/>
    <n v="0"/>
    <n v="6598"/>
    <x v="0"/>
    <x v="0"/>
  </r>
  <r>
    <x v="5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10"/>
    <n v="124930.96"/>
    <n v="179373.44"/>
    <x v="0"/>
    <n v="17972.509999999998"/>
    <n v="13654.19"/>
    <n v="7748.3900000000031"/>
    <n v="13028.519999999999"/>
    <n v="8060.5299999999988"/>
    <n v="18735.700000000004"/>
    <n v="0"/>
    <n v="10114.359999999993"/>
    <n v="8476.3099999999977"/>
    <n v="13429.610000000008"/>
    <n v="24727.120000000003"/>
    <n v="17604.009999999995"/>
    <n v="11177.050000000003"/>
    <n v="7788.7599999999948"/>
    <n v="3930"/>
    <n v="7110"/>
    <n v="14191.830000000002"/>
    <n v="36737.74000000002"/>
    <n v="13681.489999999991"/>
    <n v="26204.819999999978"/>
    <n v="14965.73000000001"/>
    <n v="19741.350000000006"/>
    <x v="0"/>
    <x v="0"/>
  </r>
  <r>
    <x v="50"/>
    <x v="11"/>
    <n v="170975.98"/>
    <n v="253088.86"/>
    <x v="0"/>
    <m/>
    <m/>
    <n v="25743.7"/>
    <n v="42911.839999999997"/>
    <n v="9917.8299999999981"/>
    <n v="36800.089999999997"/>
    <n v="0"/>
    <n v="8935.9900000000052"/>
    <n v="17007.93"/>
    <n v="24291.210000000006"/>
    <n v="14873.260000000002"/>
    <n v="36986.209999999992"/>
    <n v="15073.130000000005"/>
    <n v="26667.679999999993"/>
    <n v="22366.429999999993"/>
    <n v="4657.3600000000151"/>
    <n v="13473.820000000007"/>
    <n v="27646.97"/>
    <n v="44423.290000000008"/>
    <n v="36094.919999999984"/>
    <n v="8096.5899999999965"/>
    <n v="38763.820000000036"/>
    <x v="0"/>
    <x v="0"/>
  </r>
  <r>
    <x v="50"/>
    <x v="12"/>
    <n v="78116.63"/>
    <n v="130189.55"/>
    <x v="0"/>
    <n v="707.28"/>
    <m/>
    <n v="11266.01"/>
    <n v="13446.84"/>
    <n v="13457.5"/>
    <n v="26085.609999999997"/>
    <n v="0"/>
    <n v="4567.5"/>
    <n v="0"/>
    <n v="14761.590000000004"/>
    <n v="625"/>
    <n v="41173.859999999993"/>
    <n v="10450.68"/>
    <n v="0"/>
    <n v="2589.5"/>
    <n v="1472.4300000000076"/>
    <n v="5819.1500000000015"/>
    <n v="9939.9700000000012"/>
    <n v="30786.510000000002"/>
    <n v="16326.75"/>
    <n v="2415"/>
    <n v="46575.520000000004"/>
    <x v="0"/>
    <x v="0"/>
  </r>
  <r>
    <x v="50"/>
    <x v="13"/>
    <n v="8335.7099999999991"/>
    <n v="15987.45"/>
    <x v="0"/>
    <m/>
    <n v="3450"/>
    <n v="4735.71"/>
    <n v="1725.3500000000004"/>
    <n v="0"/>
    <n v="3510"/>
    <n v="0"/>
    <n v="0"/>
    <n v="0"/>
    <n v="4430.1000000000004"/>
    <n v="0"/>
    <n v="0"/>
    <n v="0"/>
    <n v="0"/>
    <n v="0"/>
    <n v="0"/>
    <n v="0"/>
    <n v="0"/>
    <n v="3599.9999999999991"/>
    <n v="2872"/>
    <n v="0"/>
    <n v="3460"/>
    <x v="0"/>
    <x v="0"/>
  </r>
  <r>
    <x v="50"/>
    <x v="14"/>
    <n v="516555.21"/>
    <n v="846454.52"/>
    <x v="0"/>
    <n v="3615.74"/>
    <n v="78721.73"/>
    <n v="75566.34"/>
    <n v="112065.16000000002"/>
    <n v="107646.79"/>
    <n v="73895.25"/>
    <n v="7440.640000000014"/>
    <n v="24401.919999999984"/>
    <n v="19117.339999999997"/>
    <n v="68053.739999999991"/>
    <n v="21503.290000000008"/>
    <n v="84657.520000000019"/>
    <n v="41760.179999999993"/>
    <n v="15119.52999999997"/>
    <n v="0"/>
    <n v="24340"/>
    <n v="90496.919999999984"/>
    <n v="127163.28000000003"/>
    <n v="47312.270000000019"/>
    <n v="135940.68999999994"/>
    <n v="102095.70000000001"/>
    <n v="206466.27000000002"/>
    <x v="0"/>
    <x v="0"/>
  </r>
  <r>
    <x v="50"/>
    <x v="15"/>
    <n v="25975"/>
    <n v="18073.599999999999"/>
    <x v="0"/>
    <n v="7240"/>
    <n v="7159.39"/>
    <n v="0"/>
    <n v="840.19999999999982"/>
    <n v="3695"/>
    <n v="1381.7999999999993"/>
    <n v="0"/>
    <n v="0"/>
    <n v="0"/>
    <n v="0"/>
    <n v="4010"/>
    <n v="1381.8000000000011"/>
    <n v="0"/>
    <n v="0"/>
    <n v="0"/>
    <n v="0"/>
    <n v="0"/>
    <n v="1210.4099999999999"/>
    <n v="4930"/>
    <n v="0"/>
    <n v="6100"/>
    <n v="28573.29"/>
    <x v="0"/>
    <x v="0"/>
  </r>
  <r>
    <x v="50"/>
    <x v="16"/>
    <n v="0"/>
    <n v="531219.80000000005"/>
    <x v="0"/>
    <m/>
    <m/>
    <n v="0"/>
    <n v="5976.19"/>
    <n v="0"/>
    <n v="121401.4"/>
    <n v="0"/>
    <n v="65348.81"/>
    <n v="0"/>
    <n v="67707.88"/>
    <n v="0"/>
    <n v="62190.66"/>
    <n v="0"/>
    <n v="12680.320000000007"/>
    <n v="0"/>
    <n v="4720.320000000007"/>
    <n v="0"/>
    <n v="112442.44"/>
    <n v="0"/>
    <n v="78751.780000000028"/>
    <n v="0"/>
    <n v="247033.19999999995"/>
    <x v="0"/>
    <x v="0"/>
  </r>
  <r>
    <x v="5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19"/>
    <n v="20770"/>
    <n v="61938.2"/>
    <x v="0"/>
    <m/>
    <m/>
    <n v="0"/>
    <n v="18220"/>
    <n v="0"/>
    <n v="3310"/>
    <n v="0"/>
    <n v="0"/>
    <n v="0"/>
    <n v="0"/>
    <n v="0"/>
    <n v="30898.199999999997"/>
    <n v="0"/>
    <n v="0"/>
    <n v="0"/>
    <n v="0"/>
    <n v="0"/>
    <n v="1200"/>
    <n v="12460"/>
    <n v="0"/>
    <n v="8310"/>
    <n v="0"/>
    <x v="0"/>
    <x v="0"/>
  </r>
  <r>
    <x v="50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2"/>
    <n v="471"/>
    <n v="0"/>
    <x v="0"/>
    <m/>
    <m/>
    <n v="0"/>
    <n v="0"/>
    <n v="471"/>
    <n v="0"/>
    <n v="-471"/>
    <n v="0"/>
    <n v="0"/>
    <n v="0"/>
    <n v="0"/>
    <n v="0"/>
    <n v="0"/>
    <n v="0"/>
    <n v="471"/>
    <n v="0"/>
    <n v="0"/>
    <n v="0"/>
    <n v="0"/>
    <n v="0"/>
    <n v="0"/>
    <n v="0"/>
    <x v="0"/>
    <x v="0"/>
  </r>
  <r>
    <x v="5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5"/>
    <n v="0"/>
    <n v="3479.68"/>
    <x v="0"/>
    <m/>
    <m/>
    <n v="0"/>
    <n v="2892.69"/>
    <n v="0"/>
    <n v="0"/>
    <n v="0"/>
    <n v="0"/>
    <n v="0"/>
    <n v="0"/>
    <n v="0"/>
    <n v="586.98999999999978"/>
    <n v="0"/>
    <n v="0"/>
    <n v="0"/>
    <n v="0"/>
    <n v="0"/>
    <n v="0"/>
    <n v="0"/>
    <n v="0"/>
    <n v="0"/>
    <n v="0"/>
    <x v="0"/>
    <x v="0"/>
  </r>
  <r>
    <x v="5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9"/>
    <n v="1167.54"/>
    <n v="2897.54"/>
    <x v="0"/>
    <m/>
    <m/>
    <n v="1144"/>
    <n v="0"/>
    <n v="0"/>
    <n v="2874"/>
    <n v="0"/>
    <n v="0"/>
    <n v="0"/>
    <n v="0"/>
    <n v="0"/>
    <n v="0"/>
    <n v="0"/>
    <n v="0"/>
    <n v="0"/>
    <n v="0"/>
    <n v="0"/>
    <n v="0"/>
    <n v="0"/>
    <n v="0"/>
    <n v="23.539999999999964"/>
    <n v="0"/>
    <x v="0"/>
    <x v="0"/>
  </r>
  <r>
    <x v="5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4"/>
    <n v="3318"/>
    <n v="7905"/>
    <x v="0"/>
    <m/>
    <m/>
    <n v="2184"/>
    <n v="3246"/>
    <n v="0"/>
    <n v="1082"/>
    <n v="0"/>
    <n v="0"/>
    <n v="0"/>
    <n v="998"/>
    <n v="0"/>
    <n v="0"/>
    <n v="52"/>
    <n v="0"/>
    <n v="0"/>
    <n v="1497"/>
    <n v="0"/>
    <n v="0"/>
    <n v="0"/>
    <n v="0"/>
    <n v="1082"/>
    <n v="1996"/>
    <x v="0"/>
    <x v="0"/>
  </r>
  <r>
    <x v="5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6"/>
    <n v="15650.369999999999"/>
    <n v="28291.67"/>
    <x v="0"/>
    <m/>
    <m/>
    <n v="9662.0499999999993"/>
    <n v="2448.67"/>
    <n v="0"/>
    <n v="8188"/>
    <n v="0"/>
    <n v="0"/>
    <n v="0"/>
    <n v="0"/>
    <n v="222.64000000000124"/>
    <n v="0"/>
    <n v="-111.31999999999971"/>
    <n v="0"/>
    <n v="0"/>
    <n v="0"/>
    <n v="0"/>
    <n v="11777.999999999998"/>
    <n v="0"/>
    <n v="0"/>
    <n v="5876.9999999999982"/>
    <n v="2210.9900000000016"/>
    <x v="0"/>
    <x v="0"/>
  </r>
  <r>
    <x v="5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1"/>
    <x v="20"/>
    <n v="0"/>
    <n v="3366.5"/>
    <x v="0"/>
    <m/>
    <m/>
    <n v="0"/>
    <n v="3170.48"/>
    <n v="0"/>
    <n v="0"/>
    <n v="0"/>
    <n v="0"/>
    <n v="0"/>
    <n v="0"/>
    <n v="0"/>
    <n v="0"/>
    <n v="0"/>
    <n v="196.01999999999998"/>
    <n v="0"/>
    <n v="0"/>
    <n v="0"/>
    <n v="0"/>
    <n v="0"/>
    <n v="0"/>
    <n v="0"/>
    <n v="0"/>
    <x v="0"/>
    <x v="0"/>
  </r>
  <r>
    <x v="5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0"/>
    <n v="0"/>
    <n v="1039.17"/>
    <x v="0"/>
    <m/>
    <m/>
    <n v="0"/>
    <n v="0"/>
    <n v="0"/>
    <n v="0"/>
    <n v="0"/>
    <n v="0"/>
    <n v="0"/>
    <n v="0"/>
    <n v="0"/>
    <n v="0"/>
    <n v="0"/>
    <n v="516.22"/>
    <n v="0"/>
    <n v="0"/>
    <n v="0"/>
    <n v="0"/>
    <n v="0"/>
    <n v="522.95000000000005"/>
    <n v="0"/>
    <n v="383.05999999999995"/>
    <x v="0"/>
    <x v="0"/>
  </r>
  <r>
    <x v="5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2"/>
    <n v="14404.67"/>
    <n v="19362"/>
    <x v="0"/>
    <n v="2335.04"/>
    <n v="1302.29"/>
    <n v="0"/>
    <n v="0"/>
    <n v="0"/>
    <n v="5568.04"/>
    <n v="0"/>
    <n v="0"/>
    <n v="2792.5200000000004"/>
    <n v="0"/>
    <n v="2263.87"/>
    <n v="2080.4100000000017"/>
    <n v="2764.83"/>
    <n v="0"/>
    <n v="0"/>
    <n v="0"/>
    <n v="2059.9399999999987"/>
    <n v="4206.66"/>
    <n v="0"/>
    <n v="4016.1299999999974"/>
    <n v="2188.4700000000012"/>
    <n v="2712.6900000000023"/>
    <x v="0"/>
    <x v="0"/>
  </r>
  <r>
    <x v="5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4"/>
    <n v="47481.509999999995"/>
    <n v="74111.41"/>
    <x v="0"/>
    <n v="4169.74"/>
    <m/>
    <n v="0"/>
    <n v="627.92999999999995"/>
    <n v="6968.09"/>
    <n v="11437.15"/>
    <n v="0"/>
    <n v="0"/>
    <n v="1756.83"/>
    <n v="30496.83"/>
    <n v="4505.9799999999996"/>
    <n v="1657.1399999999994"/>
    <n v="10551.919999999998"/>
    <n v="545.57999999999447"/>
    <n v="0"/>
    <n v="0"/>
    <n v="3481.9799999999996"/>
    <n v="6647.9599999999991"/>
    <n v="0"/>
    <n v="6651.8500000000058"/>
    <n v="16046.969999999998"/>
    <n v="0"/>
    <x v="0"/>
    <x v="0"/>
  </r>
  <r>
    <x v="52"/>
    <x v="5"/>
    <n v="2677.27"/>
    <n v="6006.6"/>
    <x v="0"/>
    <m/>
    <n v="540.71"/>
    <n v="0"/>
    <n v="558.54999999999995"/>
    <n v="0"/>
    <n v="800.49"/>
    <n v="0"/>
    <n v="0"/>
    <n v="0"/>
    <n v="2084.73"/>
    <n v="1426.38"/>
    <n v="759.95999999999958"/>
    <n v="0"/>
    <n v="0"/>
    <n v="0"/>
    <n v="0"/>
    <n v="715.61999999999989"/>
    <n v="0"/>
    <n v="0"/>
    <n v="726.89000000000033"/>
    <n v="535.27"/>
    <n v="1324.0699999999997"/>
    <x v="0"/>
    <x v="0"/>
  </r>
  <r>
    <x v="5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8"/>
    <n v="10743.12"/>
    <n v="18619.72"/>
    <x v="0"/>
    <m/>
    <m/>
    <n v="0"/>
    <n v="1326.17"/>
    <n v="0"/>
    <n v="914.54"/>
    <n v="0"/>
    <n v="1475.77"/>
    <n v="0"/>
    <n v="3802.1"/>
    <n v="0"/>
    <n v="1146.1599999999999"/>
    <n v="1827.01"/>
    <n v="2323.7600000000002"/>
    <n v="0"/>
    <n v="0"/>
    <n v="4422.3999999999996"/>
    <n v="2530.8500000000004"/>
    <n v="2473.5"/>
    <n v="3080.159999999998"/>
    <n v="2020.2100000000009"/>
    <n v="3554.7700000000004"/>
    <x v="0"/>
    <x v="0"/>
  </r>
  <r>
    <x v="5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1"/>
    <n v="1696.77"/>
    <n v="830.86"/>
    <x v="0"/>
    <m/>
    <m/>
    <n v="917.18"/>
    <n v="0"/>
    <n v="0"/>
    <n v="0"/>
    <n v="0"/>
    <n v="830.86"/>
    <n v="0"/>
    <n v="0"/>
    <n v="0"/>
    <n v="0"/>
    <n v="0"/>
    <n v="0"/>
    <n v="0"/>
    <n v="0"/>
    <n v="779.59"/>
    <n v="0"/>
    <n v="0"/>
    <n v="0"/>
    <n v="0"/>
    <n v="0"/>
    <x v="0"/>
    <x v="0"/>
  </r>
  <r>
    <x v="52"/>
    <x v="12"/>
    <n v="0"/>
    <n v="2763.17"/>
    <x v="0"/>
    <m/>
    <m/>
    <n v="0"/>
    <n v="0"/>
    <n v="0"/>
    <n v="528.55999999999995"/>
    <n v="0"/>
    <n v="0"/>
    <n v="0"/>
    <n v="526.6400000000001"/>
    <n v="0"/>
    <n v="678.68000000000006"/>
    <n v="0"/>
    <n v="0"/>
    <n v="0"/>
    <n v="0"/>
    <n v="0"/>
    <n v="1029.29"/>
    <n v="0"/>
    <n v="0"/>
    <n v="0"/>
    <n v="512.59999999999991"/>
    <x v="0"/>
    <x v="0"/>
  </r>
  <r>
    <x v="52"/>
    <x v="13"/>
    <n v="12152.57"/>
    <n v="16675.07"/>
    <x v="0"/>
    <m/>
    <n v="2413.9"/>
    <n v="2074.29"/>
    <n v="1603.94"/>
    <n v="0"/>
    <n v="953.9399999999996"/>
    <n v="567.02"/>
    <n v="3308.4299999999994"/>
    <n v="3954.4500000000003"/>
    <n v="0"/>
    <n v="0"/>
    <n v="1886.7800000000007"/>
    <n v="0"/>
    <n v="1764.8799999999992"/>
    <n v="0"/>
    <n v="0"/>
    <n v="3073.66"/>
    <n v="983.60000000000218"/>
    <n v="2483.1499999999996"/>
    <n v="3759.5999999999985"/>
    <n v="0"/>
    <n v="1208.7000000000007"/>
    <x v="0"/>
    <x v="0"/>
  </r>
  <r>
    <x v="52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6"/>
    <n v="42957.119999999995"/>
    <n v="62292.47"/>
    <x v="0"/>
    <n v="1192.83"/>
    <n v="4017.23"/>
    <n v="2536.58"/>
    <n v="11102.810000000001"/>
    <n v="0"/>
    <n v="17972.349999999999"/>
    <n v="0"/>
    <n v="0"/>
    <n v="12403.69"/>
    <n v="1301.489999999998"/>
    <n v="5379.1799999999985"/>
    <n v="5648.9000000000015"/>
    <n v="2026.4500000000007"/>
    <n v="2156.5299999999988"/>
    <n v="0"/>
    <n v="0"/>
    <n v="7920.9199999999983"/>
    <n v="3276.1000000000058"/>
    <n v="3557.8999999999978"/>
    <n v="8877.489999999998"/>
    <n v="7939.57"/>
    <n v="6652.5199999999968"/>
    <x v="0"/>
    <x v="0"/>
  </r>
  <r>
    <x v="5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2"/>
    <x v="20"/>
    <n v="43443.700000000004"/>
    <n v="48068.05"/>
    <x v="0"/>
    <m/>
    <n v="3517.45"/>
    <n v="1524.53"/>
    <n v="4472.1799999999994"/>
    <n v="932.8"/>
    <n v="4885.4999999999982"/>
    <n v="0"/>
    <n v="3038.6000000000022"/>
    <n v="3596.8"/>
    <n v="4311.7400000000016"/>
    <n v="13170.860000000004"/>
    <n v="5200.9699999999975"/>
    <n v="15452.920000000006"/>
    <n v="2794.9799999999996"/>
    <n v="0"/>
    <n v="0"/>
    <n v="2399.1800000000003"/>
    <n v="4178.8899999999994"/>
    <n v="2711.1099999999933"/>
    <n v="12012.240000000005"/>
    <n v="3655.5"/>
    <n v="2881.8099999999977"/>
    <x v="0"/>
    <x v="0"/>
  </r>
  <r>
    <x v="52"/>
    <x v="21"/>
    <n v="18230.55"/>
    <n v="38854.589999999997"/>
    <x v="0"/>
    <n v="1162.82"/>
    <n v="8186.12"/>
    <n v="1680.49"/>
    <n v="2196.170000000001"/>
    <n v="1820.7000000000003"/>
    <n v="5089.66"/>
    <n v="0"/>
    <n v="6748.5"/>
    <n v="3493.88"/>
    <n v="1459.75"/>
    <n v="0"/>
    <n v="4140.9599999999991"/>
    <n v="2979.8199999999988"/>
    <n v="3473.2799999999988"/>
    <n v="0"/>
    <n v="0"/>
    <n v="4048.6399999999994"/>
    <n v="5783.2599999999984"/>
    <n v="3044.2000000000007"/>
    <n v="1776.8899999999994"/>
    <n v="0"/>
    <n v="9085.7400000000052"/>
    <x v="0"/>
    <x v="0"/>
  </r>
  <r>
    <x v="5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2"/>
    <n v="14818.36"/>
    <n v="9966.36"/>
    <x v="0"/>
    <m/>
    <m/>
    <n v="0"/>
    <n v="0"/>
    <n v="0"/>
    <n v="0"/>
    <n v="0"/>
    <n v="0"/>
    <n v="6012.88"/>
    <n v="1837.38"/>
    <n v="1168.5"/>
    <n v="988"/>
    <n v="1665.2499999999991"/>
    <n v="975"/>
    <n v="1520"/>
    <n v="0"/>
    <n v="1570.3500000000004"/>
    <n v="3759.5999999999995"/>
    <n v="475"/>
    <n v="0"/>
    <n v="2406.380000000001"/>
    <n v="0"/>
    <x v="0"/>
    <x v="0"/>
  </r>
  <r>
    <x v="5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5"/>
    <n v="4800.5"/>
    <n v="11493.210000000001"/>
    <x v="0"/>
    <m/>
    <m/>
    <n v="0"/>
    <n v="0"/>
    <n v="0"/>
    <n v="0"/>
    <n v="0"/>
    <n v="0"/>
    <n v="198"/>
    <n v="5082.95"/>
    <n v="1131.5"/>
    <n v="1601.4000000000005"/>
    <n v="1252.5"/>
    <n v="1154.3999999999996"/>
    <n v="963"/>
    <n v="0"/>
    <n v="148.5"/>
    <n v="2710.76"/>
    <n v="688.5"/>
    <n v="525.20000000000073"/>
    <n v="418.5"/>
    <n v="2108.6000000000004"/>
    <x v="0"/>
    <x v="0"/>
  </r>
  <r>
    <x v="5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9"/>
    <n v="4356.45"/>
    <n v="3139.3999999999996"/>
    <x v="0"/>
    <m/>
    <m/>
    <n v="0"/>
    <n v="0"/>
    <n v="0"/>
    <n v="0"/>
    <n v="0"/>
    <n v="0"/>
    <n v="648"/>
    <n v="1497.6"/>
    <n v="0"/>
    <n v="0"/>
    <n v="466.5"/>
    <n v="353.60000000000014"/>
    <n v="750"/>
    <n v="0"/>
    <n v="1203.75"/>
    <n v="0"/>
    <n v="0"/>
    <n v="0"/>
    <n v="1288.1999999999998"/>
    <n v="317.20000000000005"/>
    <x v="0"/>
    <x v="0"/>
  </r>
  <r>
    <x v="5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2"/>
    <n v="0"/>
    <n v="1697.28"/>
    <x v="0"/>
    <m/>
    <m/>
    <n v="0"/>
    <n v="0"/>
    <n v="0"/>
    <n v="0"/>
    <n v="0"/>
    <n v="0"/>
    <n v="0"/>
    <n v="1697.28"/>
    <n v="0"/>
    <n v="0"/>
    <n v="0"/>
    <n v="0"/>
    <n v="0"/>
    <n v="0"/>
    <n v="0"/>
    <n v="0"/>
    <n v="0"/>
    <n v="0"/>
    <n v="0"/>
    <n v="0"/>
    <x v="0"/>
    <x v="0"/>
  </r>
  <r>
    <x v="53"/>
    <x v="13"/>
    <n v="8746.75"/>
    <n v="22714.6"/>
    <x v="0"/>
    <m/>
    <m/>
    <n v="0"/>
    <n v="0"/>
    <n v="0"/>
    <n v="0"/>
    <n v="0"/>
    <n v="0"/>
    <n v="3337"/>
    <n v="12266.45"/>
    <n v="465.5"/>
    <n v="4167.5999999999985"/>
    <n v="280.25"/>
    <n v="1612"/>
    <n v="0"/>
    <n v="0"/>
    <n v="1030.25"/>
    <n v="2075.6000000000022"/>
    <n v="1482"/>
    <n v="441.19999999999709"/>
    <n v="2151.75"/>
    <n v="5064.7999999999993"/>
    <x v="0"/>
    <x v="0"/>
  </r>
  <r>
    <x v="5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6"/>
    <n v="0"/>
    <n v="344"/>
    <x v="0"/>
    <m/>
    <m/>
    <n v="0"/>
    <n v="0"/>
    <n v="0"/>
    <n v="0"/>
    <n v="0"/>
    <n v="0"/>
    <n v="0"/>
    <n v="0"/>
    <n v="0"/>
    <n v="344"/>
    <n v="0"/>
    <n v="0"/>
    <n v="0"/>
    <n v="0"/>
    <n v="0"/>
    <n v="0"/>
    <n v="0"/>
    <n v="0"/>
    <n v="0"/>
    <n v="0"/>
    <x v="0"/>
    <x v="0"/>
  </r>
  <r>
    <x v="53"/>
    <x v="17"/>
    <n v="6687.43"/>
    <n v="7272.69"/>
    <x v="0"/>
    <m/>
    <m/>
    <n v="0"/>
    <n v="0"/>
    <n v="0"/>
    <n v="0"/>
    <n v="0"/>
    <n v="0"/>
    <n v="577.88"/>
    <n v="5796.74"/>
    <n v="0"/>
    <n v="0"/>
    <n v="6109.55"/>
    <n v="0"/>
    <n v="0"/>
    <n v="0"/>
    <n v="0"/>
    <n v="149.38000000000011"/>
    <n v="0"/>
    <n v="1326.5699999999997"/>
    <n v="0"/>
    <n v="0"/>
    <x v="0"/>
    <x v="0"/>
  </r>
  <r>
    <x v="5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3"/>
    <x v="19"/>
    <n v="9880.15"/>
    <n v="13005.54"/>
    <x v="0"/>
    <m/>
    <m/>
    <n v="0"/>
    <n v="0"/>
    <n v="0"/>
    <n v="0"/>
    <n v="0"/>
    <n v="0"/>
    <n v="0"/>
    <n v="7615.6"/>
    <n v="0"/>
    <n v="4078.6399999999994"/>
    <n v="175.5"/>
    <n v="0"/>
    <n v="0"/>
    <n v="0"/>
    <n v="8507.65"/>
    <n v="397.80000000000109"/>
    <n v="283.5"/>
    <n v="0"/>
    <n v="913.5"/>
    <n v="452.39999999999964"/>
    <x v="0"/>
    <x v="0"/>
  </r>
  <r>
    <x v="53"/>
    <x v="20"/>
    <n v="15683.25"/>
    <n v="26152.25"/>
    <x v="0"/>
    <m/>
    <m/>
    <n v="0"/>
    <n v="0"/>
    <n v="0"/>
    <n v="0"/>
    <n v="0"/>
    <n v="0"/>
    <n v="3888"/>
    <n v="11414.2"/>
    <n v="965.5"/>
    <n v="1829.5"/>
    <n v="1801"/>
    <n v="2345"/>
    <n v="1985.75"/>
    <n v="-11"/>
    <n v="3260.75"/>
    <n v="6969.7999999999993"/>
    <n v="1267.5"/>
    <n v="1090"/>
    <n v="2514.75"/>
    <n v="2220"/>
    <x v="0"/>
    <x v="0"/>
  </r>
  <r>
    <x v="53"/>
    <x v="21"/>
    <n v="1198.3699999999999"/>
    <n v="3621.7"/>
    <x v="0"/>
    <m/>
    <m/>
    <n v="0"/>
    <n v="0"/>
    <n v="0"/>
    <n v="0"/>
    <n v="0"/>
    <n v="0"/>
    <n v="0"/>
    <n v="0"/>
    <n v="0"/>
    <n v="1543.78"/>
    <n v="0"/>
    <n v="-28.220000000000027"/>
    <n v="0"/>
    <n v="0"/>
    <n v="0"/>
    <n v="0"/>
    <n v="0"/>
    <n v="907.77"/>
    <n v="1198.3699999999999"/>
    <n v="0"/>
    <x v="0"/>
    <x v="0"/>
  </r>
  <r>
    <x v="5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9"/>
    <n v="0"/>
    <n v="21204.13"/>
    <x v="0"/>
    <m/>
    <m/>
    <n v="0"/>
    <n v="0"/>
    <n v="0"/>
    <n v="0"/>
    <n v="0"/>
    <n v="0"/>
    <n v="0"/>
    <n v="0"/>
    <n v="0"/>
    <n v="0"/>
    <n v="0"/>
    <n v="17046"/>
    <n v="0"/>
    <n v="0"/>
    <n v="0"/>
    <n v="480"/>
    <n v="0"/>
    <n v="3678.130000000001"/>
    <n v="0"/>
    <n v="160.64999999999782"/>
    <x v="0"/>
    <x v="0"/>
  </r>
  <r>
    <x v="54"/>
    <x v="10"/>
    <n v="25502.06"/>
    <n v="11168.55"/>
    <x v="0"/>
    <m/>
    <m/>
    <n v="1006.98"/>
    <n v="357.07000000000005"/>
    <n v="7391"/>
    <n v="1007.9699999999999"/>
    <n v="5831"/>
    <n v="275.23"/>
    <n v="989"/>
    <n v="4259.58"/>
    <n v="3380"/>
    <n v="2477.9799999999996"/>
    <n v="6904.0800000000017"/>
    <n v="2790.7199999999993"/>
    <n v="-1224.0200000000004"/>
    <n v="0"/>
    <n v="0"/>
    <n v="0"/>
    <n v="1224.0200000000004"/>
    <n v="0"/>
    <n v="0"/>
    <n v="216.98999999999978"/>
    <x v="0"/>
    <x v="0"/>
  </r>
  <r>
    <x v="5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3"/>
    <n v="17867.3"/>
    <n v="40859.219999999994"/>
    <x v="0"/>
    <m/>
    <m/>
    <n v="12365.949999999999"/>
    <n v="908.02"/>
    <n v="615"/>
    <n v="2204.8900000000003"/>
    <n v="0"/>
    <n v="1301.9999999999995"/>
    <n v="0"/>
    <n v="645.05000000000018"/>
    <n v="0"/>
    <n v="5940.2100000000019"/>
    <n v="4886.3500000000004"/>
    <n v="13276.239999999998"/>
    <n v="-4886.3500000000004"/>
    <n v="4397.1100000000042"/>
    <n v="-649"/>
    <n v="-997.18000000000757"/>
    <n v="3287.5000000000018"/>
    <n v="10935.029999999999"/>
    <n v="2247.8499999999985"/>
    <n v="6739.9900000000125"/>
    <x v="0"/>
    <x v="0"/>
  </r>
  <r>
    <x v="5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6"/>
    <n v="267166.43999999989"/>
    <n v="287501.35999999987"/>
    <x v="0"/>
    <m/>
    <m/>
    <n v="20338.46"/>
    <n v="114295.94999999998"/>
    <n v="61965.54"/>
    <n v="7598.3600000000297"/>
    <n v="2952.6100000000006"/>
    <n v="0"/>
    <n v="19531.510000000009"/>
    <n v="6367.7399999999616"/>
    <n v="55518.900000000009"/>
    <n v="13365.040000000125"/>
    <n v="128819.88999999978"/>
    <n v="38471.879999999946"/>
    <n v="-85545.829999999783"/>
    <n v="49184.91"/>
    <n v="6903.8199999998615"/>
    <n v="26338.019999999902"/>
    <n v="29204.300000000047"/>
    <n v="4402.2200000000012"/>
    <n v="27477.239999999962"/>
    <n v="28198.48000000004"/>
    <x v="0"/>
    <x v="0"/>
  </r>
  <r>
    <x v="54"/>
    <x v="17"/>
    <n v="5529.79"/>
    <n v="0"/>
    <x v="0"/>
    <m/>
    <m/>
    <n v="0"/>
    <n v="0"/>
    <n v="0"/>
    <n v="0"/>
    <n v="0"/>
    <n v="0"/>
    <n v="5529.79"/>
    <n v="0"/>
    <n v="0"/>
    <n v="0"/>
    <n v="2158.9000000000005"/>
    <n v="0"/>
    <n v="-2158.9000000000005"/>
    <n v="0"/>
    <n v="0"/>
    <n v="0"/>
    <n v="0"/>
    <n v="0"/>
    <n v="0"/>
    <n v="0"/>
    <x v="0"/>
    <x v="0"/>
  </r>
  <r>
    <x v="5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4"/>
    <x v="19"/>
    <n v="36283.72"/>
    <n v="150514.68"/>
    <x v="0"/>
    <m/>
    <m/>
    <n v="16312.59"/>
    <n v="16680.689999999999"/>
    <n v="1385.2799999999988"/>
    <n v="11978.369999999999"/>
    <n v="0"/>
    <n v="5886.0900000000111"/>
    <n v="0"/>
    <n v="0"/>
    <n v="0"/>
    <n v="143.4600000000064"/>
    <n v="2859.0099999999911"/>
    <n v="29700.409999999996"/>
    <n v="-2859.0099999999948"/>
    <n v="6136.4000000000015"/>
    <n v="1878.1699999999983"/>
    <n v="46533.480000000025"/>
    <n v="16707.680000000011"/>
    <n v="33455.77999999997"/>
    <n v="0"/>
    <n v="21091.459999999934"/>
    <x v="0"/>
    <x v="0"/>
  </r>
  <r>
    <x v="54"/>
    <x v="20"/>
    <n v="357700.86999999994"/>
    <n v="291117.28000000014"/>
    <x v="0"/>
    <m/>
    <m/>
    <n v="31480.57"/>
    <n v="46812.249999999993"/>
    <n v="12498.880000000005"/>
    <n v="10504.790000000015"/>
    <n v="0"/>
    <n v="52794.330000000016"/>
    <n v="22457.46"/>
    <n v="10693.490000000034"/>
    <n v="91510.920000000013"/>
    <n v="37609.789999999819"/>
    <n v="206889.43999999983"/>
    <n v="47591.250000000087"/>
    <n v="-94319.87999999983"/>
    <n v="29396.810000000085"/>
    <n v="31653.109999999811"/>
    <n v="21212.159999999945"/>
    <n v="29868.73000000004"/>
    <n v="8840.7700000000768"/>
    <n v="25661.640000000072"/>
    <n v="18720.849999999977"/>
    <x v="0"/>
    <x v="0"/>
  </r>
  <r>
    <x v="5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2"/>
    <n v="40788.15"/>
    <n v="41746.129999999997"/>
    <x v="0"/>
    <n v="4634.78"/>
    <n v="2758.5399999999991"/>
    <n v="5578.7600000000011"/>
    <n v="1749.2900000000009"/>
    <n v="2476.619999999999"/>
    <n v="7318.5199999999986"/>
    <n v="0"/>
    <n v="3845.1100000000006"/>
    <n v="4798.2599999999948"/>
    <n v="4591.3800000000047"/>
    <n v="2181.7099999999991"/>
    <n v="4623.2199999999939"/>
    <n v="3265.9000000000015"/>
    <n v="3089.260000000002"/>
    <n v="6922.1000000000022"/>
    <n v="1963.7100000000064"/>
    <n v="2696.0699999999997"/>
    <n v="5158.8999999999942"/>
    <n v="6143.7100000000028"/>
    <n v="4557.9599999999991"/>
    <n v="2090.239999999998"/>
    <n v="0"/>
    <x v="0"/>
    <x v="0"/>
  </r>
  <r>
    <x v="55"/>
    <x v="3"/>
    <n v="998.91000000000008"/>
    <n v="998.910000000000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8.91000000000008"/>
    <n v="0"/>
    <x v="0"/>
    <x v="0"/>
  </r>
  <r>
    <x v="55"/>
    <x v="4"/>
    <n v="0"/>
    <n v="39301.759999999995"/>
    <x v="0"/>
    <m/>
    <n v="0"/>
    <n v="0"/>
    <n v="0"/>
    <n v="0"/>
    <n v="13217.42"/>
    <n v="0"/>
    <n v="4979.4299999999985"/>
    <n v="0"/>
    <n v="0"/>
    <n v="0"/>
    <n v="4844.5899999999965"/>
    <n v="0"/>
    <n v="0"/>
    <n v="0"/>
    <n v="1255.1300000000047"/>
    <n v="0"/>
    <n v="0"/>
    <n v="0"/>
    <n v="15005.189999999995"/>
    <n v="0"/>
    <n v="0"/>
    <x v="0"/>
    <x v="0"/>
  </r>
  <r>
    <x v="5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7"/>
    <n v="1280.02"/>
    <n v="678.28"/>
    <x v="0"/>
    <m/>
    <n v="0"/>
    <n v="676.1"/>
    <n v="0"/>
    <n v="0"/>
    <n v="634.75999999999988"/>
    <n v="0"/>
    <n v="43.520000000000095"/>
    <n v="0"/>
    <n v="0"/>
    <n v="0"/>
    <n v="0"/>
    <n v="0"/>
    <n v="0"/>
    <n v="0"/>
    <n v="0"/>
    <n v="603.91999999999996"/>
    <n v="0"/>
    <n v="0"/>
    <n v="0"/>
    <n v="0"/>
    <n v="0"/>
    <x v="0"/>
    <x v="0"/>
  </r>
  <r>
    <x v="55"/>
    <x v="8"/>
    <n v="28498.02"/>
    <n v="4140.8199999999988"/>
    <x v="0"/>
    <m/>
    <n v="52.16"/>
    <n v="0"/>
    <n v="162.42999999999998"/>
    <n v="7560.84"/>
    <n v="0"/>
    <n v="2965.7999999999993"/>
    <n v="0"/>
    <n v="3772.1200000000008"/>
    <n v="0"/>
    <n v="6818.7699999999986"/>
    <n v="1258.94"/>
    <n v="1911.8100000000013"/>
    <n v="0"/>
    <n v="2047.9900000000016"/>
    <n v="1144.1900000000003"/>
    <n v="235.0099999999984"/>
    <n v="0"/>
    <n v="1662.5800000000017"/>
    <n v="0"/>
    <n v="1523.0999999999985"/>
    <n v="1258.9399999999996"/>
    <x v="0"/>
    <x v="0"/>
  </r>
  <r>
    <x v="55"/>
    <x v="9"/>
    <n v="1761.46"/>
    <n v="2817.7099999999996"/>
    <x v="0"/>
    <m/>
    <n v="0"/>
    <n v="0"/>
    <n v="0"/>
    <n v="572.38"/>
    <n v="0"/>
    <n v="0"/>
    <n v="0"/>
    <n v="0"/>
    <n v="0"/>
    <n v="1189.08"/>
    <n v="0"/>
    <n v="0"/>
    <n v="0"/>
    <n v="0"/>
    <n v="0"/>
    <n v="0"/>
    <n v="2273.84"/>
    <n v="0"/>
    <n v="543.86999999999944"/>
    <n v="0"/>
    <n v="-41.869999999999436"/>
    <x v="0"/>
    <x v="0"/>
  </r>
  <r>
    <x v="55"/>
    <x v="10"/>
    <n v="2762.2800000000007"/>
    <n v="5054.3200000000015"/>
    <x v="0"/>
    <n v="738.48"/>
    <n v="0"/>
    <n v="0"/>
    <n v="815.66000000000008"/>
    <n v="0"/>
    <n v="894.7199999999998"/>
    <n v="0"/>
    <n v="-8.7599999999999909"/>
    <n v="537.72000000000014"/>
    <n v="0"/>
    <n v="490.62000000000012"/>
    <n v="1990.9100000000005"/>
    <n v="0"/>
    <n v="0"/>
    <n v="0"/>
    <n v="0"/>
    <n v="995.46"/>
    <n v="0"/>
    <n v="0"/>
    <n v="1361.7900000000004"/>
    <n v="0"/>
    <n v="0"/>
    <x v="0"/>
    <x v="0"/>
  </r>
  <r>
    <x v="55"/>
    <x v="11"/>
    <n v="13926.419999999998"/>
    <n v="12935.46"/>
    <x v="0"/>
    <n v="3841.4299999999989"/>
    <n v="1197.6199999999999"/>
    <n v="1211.1800000000007"/>
    <n v="1070.1599999999999"/>
    <n v="943.04999999999927"/>
    <n v="0"/>
    <n v="0"/>
    <n v="2438.04"/>
    <n v="824.79"/>
    <n v="997.69999999999982"/>
    <n v="849.36999999999989"/>
    <n v="0"/>
    <n v="70.400000000001455"/>
    <n v="1396.9900000000007"/>
    <n v="1590.6399999999985"/>
    <n v="1722.619999999999"/>
    <n v="3180.41"/>
    <n v="1861.7800000000007"/>
    <n v="0"/>
    <n v="835.39999999999964"/>
    <n v="1415.1499999999996"/>
    <n v="4033.3700000000008"/>
    <x v="0"/>
    <x v="0"/>
  </r>
  <r>
    <x v="55"/>
    <x v="12"/>
    <n v="7354.5299999999988"/>
    <n v="14371.549999999996"/>
    <x v="0"/>
    <n v="1321.56"/>
    <n v="0"/>
    <n v="1106.1600000000003"/>
    <n v="2046.97"/>
    <n v="0"/>
    <n v="1192.3400000000004"/>
    <n v="0"/>
    <n v="2907.1399999999994"/>
    <n v="1069.94"/>
    <n v="1041.7400000000007"/>
    <n v="720.13999999999942"/>
    <n v="1039.8899999999994"/>
    <n v="0"/>
    <n v="1010.5499999999993"/>
    <n v="735.41999999999916"/>
    <n v="1695.9699999999993"/>
    <n v="1103.7700000000004"/>
    <n v="2139.409999999998"/>
    <n v="0"/>
    <n v="0"/>
    <n v="1297.54"/>
    <n v="1428.58"/>
    <x v="0"/>
    <x v="0"/>
  </r>
  <r>
    <x v="55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14"/>
    <n v="63719.630000000005"/>
    <n v="49693.359999999993"/>
    <x v="0"/>
    <n v="9062.83"/>
    <n v="3156.5000000000005"/>
    <n v="5200.74"/>
    <n v="5333.4600000000009"/>
    <n v="4356.3300000000017"/>
    <n v="1949.9699999999993"/>
    <n v="6547.3199999999961"/>
    <n v="5087.4799999999996"/>
    <n v="5320.2300000000032"/>
    <n v="3303.34"/>
    <n v="6575.9700000000048"/>
    <n v="6765.1700000000055"/>
    <n v="9805.9099999999962"/>
    <n v="7322.2999999999956"/>
    <n v="3965.9500000000044"/>
    <n v="354.75000000000728"/>
    <n v="5789.010000000002"/>
    <n v="6310.4799999999886"/>
    <n v="4172.57"/>
    <n v="7187.1399999999994"/>
    <n v="2922.7699999999968"/>
    <n v="6430.2899999999936"/>
    <x v="0"/>
    <x v="0"/>
  </r>
  <r>
    <x v="55"/>
    <x v="15"/>
    <n v="6031.7400000000016"/>
    <n v="11332.65"/>
    <x v="0"/>
    <m/>
    <n v="0"/>
    <n v="0"/>
    <n v="0"/>
    <n v="0"/>
    <n v="1989.7400000000005"/>
    <n v="0"/>
    <n v="0"/>
    <n v="0"/>
    <n v="0"/>
    <n v="4203.2100000000009"/>
    <n v="3070.630000000001"/>
    <n v="0"/>
    <n v="155.98999999999887"/>
    <n v="0"/>
    <n v="1574.1000000000004"/>
    <n v="0"/>
    <n v="0"/>
    <n v="0"/>
    <n v="2713.659999999998"/>
    <n v="1828.5300000000007"/>
    <n v="0"/>
    <x v="0"/>
    <x v="0"/>
  </r>
  <r>
    <x v="55"/>
    <x v="16"/>
    <n v="26216.5"/>
    <n v="69231.299999999988"/>
    <x v="0"/>
    <m/>
    <n v="0"/>
    <n v="3897.4800000000005"/>
    <n v="2917.61"/>
    <n v="0"/>
    <n v="3080.860000000001"/>
    <n v="0"/>
    <n v="3691.5999999999985"/>
    <n v="6156.2999999999984"/>
    <n v="4643.8899999999994"/>
    <n v="0"/>
    <n v="7995.8499999999985"/>
    <n v="4289.1000000000004"/>
    <n v="8721.0200000000041"/>
    <n v="0"/>
    <n v="193.07999999999811"/>
    <n v="4433.6200000000008"/>
    <n v="10345.279999999995"/>
    <n v="0"/>
    <n v="20202.109999999993"/>
    <n v="7440"/>
    <n v="0"/>
    <x v="0"/>
    <x v="0"/>
  </r>
  <r>
    <x v="55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5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3.95"/>
    <x v="0"/>
    <x v="0"/>
  </r>
  <r>
    <x v="55"/>
    <x v="20"/>
    <n v="9239.840000000002"/>
    <n v="13589.000000000004"/>
    <x v="0"/>
    <n v="238.5"/>
    <n v="1011.8599999999999"/>
    <n v="1820.71"/>
    <n v="2894.3200000000006"/>
    <n v="0"/>
    <n v="1535.1599999999999"/>
    <n v="0"/>
    <n v="787.98999999999887"/>
    <n v="528.46000000000049"/>
    <n v="739.09000000000015"/>
    <n v="113.21000000000004"/>
    <n v="3445.7300000000005"/>
    <n v="4674.18"/>
    <n v="1399.1400000000012"/>
    <n v="0"/>
    <n v="0"/>
    <n v="659.8100000000004"/>
    <n v="1018.6200000000008"/>
    <n v="729.48000000000047"/>
    <n v="281.60000000000218"/>
    <n v="475.48999999999978"/>
    <n v="569.28999999999724"/>
    <x v="0"/>
    <x v="0"/>
  </r>
  <r>
    <x v="55"/>
    <x v="21"/>
    <n v="44739.65"/>
    <n v="79735.27"/>
    <x v="0"/>
    <n v="3224.87"/>
    <n v="3232.28"/>
    <n v="3906.8200000000006"/>
    <n v="6791.2100000000009"/>
    <n v="942.79"/>
    <n v="5875.6399999999994"/>
    <n v="819.47000000000025"/>
    <n v="6161.3100000000013"/>
    <n v="3510.380000000001"/>
    <n v="8621.57"/>
    <n v="0"/>
    <n v="7779.1100000000006"/>
    <n v="5183.7199999999975"/>
    <n v="12261.879999999997"/>
    <n v="2604.2100000000028"/>
    <n v="2302.5000000000073"/>
    <n v="6481.2599999999984"/>
    <n v="5635.489999999998"/>
    <n v="4771.07"/>
    <n v="7779.2200000000012"/>
    <n v="13295.060000000001"/>
    <n v="5839.8899999999994"/>
    <x v="0"/>
    <x v="0"/>
  </r>
  <r>
    <x v="5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2"/>
    <n v="2661.75"/>
    <n v="970.20000000000016"/>
    <x v="0"/>
    <m/>
    <m/>
    <n v="0"/>
    <n v="466.65"/>
    <n v="0"/>
    <n v="215.55000000000007"/>
    <n v="0"/>
    <n v="0"/>
    <n v="507.6"/>
    <n v="76.949999999999932"/>
    <n v="439.65"/>
    <n v="100.80000000000007"/>
    <n v="1219.5"/>
    <n v="0"/>
    <n v="0"/>
    <n v="0"/>
    <n v="13.5"/>
    <n v="16.199999999999932"/>
    <n v="443.69999999999982"/>
    <n v="56.25"/>
    <n v="37.800000000000182"/>
    <n v="0"/>
    <x v="0"/>
    <x v="0"/>
  </r>
  <r>
    <x v="56"/>
    <x v="3"/>
    <n v="1410.3"/>
    <n v="2755.8"/>
    <x v="0"/>
    <m/>
    <m/>
    <n v="0"/>
    <n v="472.95"/>
    <n v="0"/>
    <n v="23.400000000000034"/>
    <n v="0"/>
    <n v="174.14999999999998"/>
    <n v="438.75"/>
    <n v="104.39999999999998"/>
    <n v="320.39999999999998"/>
    <n v="0"/>
    <n v="269.10000000000002"/>
    <n v="1934.5499999999997"/>
    <n v="0"/>
    <n v="0"/>
    <n v="0"/>
    <n v="0"/>
    <n v="382.04999999999995"/>
    <n v="46.350000000000364"/>
    <n v="0"/>
    <n v="189"/>
    <x v="0"/>
    <x v="0"/>
  </r>
  <r>
    <x v="56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7"/>
    <n v="474.06"/>
    <n v="1512.89"/>
    <x v="0"/>
    <m/>
    <m/>
    <n v="0"/>
    <n v="492.11"/>
    <n v="0"/>
    <n v="417.53"/>
    <n v="0"/>
    <n v="0"/>
    <n v="474.06"/>
    <n v="0"/>
    <n v="0"/>
    <n v="0"/>
    <n v="0"/>
    <n v="603.25000000000011"/>
    <n v="0"/>
    <n v="0"/>
    <n v="0"/>
    <n v="0"/>
    <n v="0"/>
    <n v="0"/>
    <n v="0"/>
    <n v="0"/>
    <x v="0"/>
    <x v="0"/>
  </r>
  <r>
    <x v="56"/>
    <x v="8"/>
    <n v="2944.56"/>
    <n v="8304.4"/>
    <x v="0"/>
    <m/>
    <m/>
    <n v="0"/>
    <n v="2465.36"/>
    <n v="0"/>
    <n v="1636.9299999999998"/>
    <n v="0"/>
    <n v="431.27999999999975"/>
    <n v="347.23"/>
    <n v="1056.1199999999999"/>
    <n v="0"/>
    <n v="1118.6400000000003"/>
    <n v="376.67999999999995"/>
    <n v="0"/>
    <n v="0"/>
    <n v="0"/>
    <n v="1081.1100000000001"/>
    <n v="325.82999999999993"/>
    <n v="208.04999999999995"/>
    <n v="338.75"/>
    <n v="931.49"/>
    <n v="660.72000000000025"/>
    <x v="0"/>
    <x v="0"/>
  </r>
  <r>
    <x v="5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0"/>
    <n v="1402.65"/>
    <n v="835.65"/>
    <x v="0"/>
    <m/>
    <m/>
    <n v="0"/>
    <n v="40.5"/>
    <n v="0"/>
    <n v="40.5"/>
    <n v="0"/>
    <n v="0"/>
    <n v="417.6"/>
    <n v="60.75"/>
    <n v="970.65"/>
    <n v="283.05"/>
    <n v="0"/>
    <n v="0"/>
    <n v="0"/>
    <n v="368.99999999999994"/>
    <n v="0"/>
    <n v="0"/>
    <n v="14.400000000000091"/>
    <n v="41.850000000000023"/>
    <n v="0"/>
    <n v="0"/>
    <x v="0"/>
    <x v="0"/>
  </r>
  <r>
    <x v="56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3"/>
    <n v="55528.87"/>
    <n v="81886.89"/>
    <x v="0"/>
    <m/>
    <m/>
    <n v="0"/>
    <n v="10397.200000000001"/>
    <n v="0"/>
    <n v="3856.0199999999986"/>
    <n v="0"/>
    <n v="4308.3000000000011"/>
    <n v="19822.86"/>
    <n v="7343.1499999999978"/>
    <n v="4857"/>
    <n v="9329.5900000000038"/>
    <n v="9813.2200000000012"/>
    <n v="5365.6500000000015"/>
    <n v="601.19999999999709"/>
    <n v="2139.5699999999997"/>
    <n v="7788.5500000000029"/>
    <n v="17115.789999999994"/>
    <n v="3727.7999999999956"/>
    <n v="13113.379999999997"/>
    <n v="8918.2400000000052"/>
    <n v="14502.940000000002"/>
    <x v="0"/>
    <x v="0"/>
  </r>
  <r>
    <x v="56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6"/>
    <n v="5432.48"/>
    <n v="21077.479999999996"/>
    <x v="0"/>
    <m/>
    <m/>
    <n v="0"/>
    <n v="1426.09"/>
    <n v="0"/>
    <n v="207.23000000000002"/>
    <n v="0"/>
    <n v="0"/>
    <n v="666.85"/>
    <n v="6021.8600000000006"/>
    <n v="439.65999999999997"/>
    <n v="4066.4599999999991"/>
    <n v="3297.41"/>
    <n v="3066.7200000000012"/>
    <n v="0"/>
    <n v="53.799999999999272"/>
    <n v="0"/>
    <n v="1588.9200000000019"/>
    <n v="402.59000000000015"/>
    <n v="4020.4299999999967"/>
    <n v="625.96999999999935"/>
    <n v="6242.130000000001"/>
    <x v="0"/>
    <x v="0"/>
  </r>
  <r>
    <x v="5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6"/>
    <x v="20"/>
    <n v="1685.87"/>
    <n v="1311.94"/>
    <x v="0"/>
    <m/>
    <m/>
    <n v="0"/>
    <n v="315.25"/>
    <n v="0"/>
    <n v="372"/>
    <n v="0"/>
    <n v="0"/>
    <n v="865.25"/>
    <n v="0"/>
    <n v="389.94000000000005"/>
    <n v="334.65"/>
    <n v="0"/>
    <n v="0"/>
    <n v="430.67999999999984"/>
    <n v="0"/>
    <n v="0"/>
    <n v="290.04000000000008"/>
    <n v="0"/>
    <n v="0"/>
    <n v="0"/>
    <n v="45.1099999999999"/>
    <x v="0"/>
    <x v="0"/>
  </r>
  <r>
    <x v="5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22.92"/>
    <x v="0"/>
    <x v="0"/>
  </r>
  <r>
    <x v="57"/>
    <x v="1"/>
    <n v="1033.6400000000001"/>
    <n v="1033.640000000000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3.6400000000001"/>
    <n v="0"/>
    <x v="0"/>
    <x v="0"/>
  </r>
  <r>
    <x v="57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4"/>
    <n v="78259.23000000001"/>
    <n v="87331.540000000008"/>
    <x v="0"/>
    <n v="1339.43"/>
    <n v="824.22"/>
    <n v="4054.0299999999997"/>
    <n v="6656.44"/>
    <n v="12983.55"/>
    <n v="12820.650000000001"/>
    <n v="0"/>
    <n v="5276.869999999999"/>
    <n v="6885.3900000000031"/>
    <n v="6717.989999999998"/>
    <n v="3180.9399999999987"/>
    <n v="7676.3899999999994"/>
    <n v="6442.0300000000025"/>
    <n v="29521.800000000003"/>
    <n v="5337.0299999999988"/>
    <n v="7593.1999999999971"/>
    <n v="8193.7299999999959"/>
    <n v="4704.4900000000052"/>
    <n v="29433.140000000007"/>
    <n v="5129.5299999999988"/>
    <n v="409.96000000000004"/>
    <n v="0"/>
    <x v="0"/>
    <x v="0"/>
  </r>
  <r>
    <x v="57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3.6"/>
    <x v="0"/>
    <x v="0"/>
  </r>
  <r>
    <x v="57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.68"/>
    <x v="0"/>
    <x v="0"/>
  </r>
  <r>
    <x v="57"/>
    <x v="13"/>
    <n v="37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370"/>
    <n v="0"/>
    <n v="0"/>
    <n v="0"/>
    <x v="0"/>
    <x v="0"/>
  </r>
  <r>
    <x v="57"/>
    <x v="14"/>
    <n v="679.66999999999985"/>
    <n v="679.6699999999998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.66999999999985"/>
    <n v="0"/>
    <x v="0"/>
    <x v="0"/>
  </r>
  <r>
    <x v="57"/>
    <x v="15"/>
    <n v="347.85"/>
    <n v="347.8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85"/>
    <n v="144.13999999999999"/>
    <x v="0"/>
    <x v="0"/>
  </r>
  <r>
    <x v="57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6.6299999999992"/>
    <x v="0"/>
    <x v="0"/>
  </r>
  <r>
    <x v="5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7"/>
    <x v="19"/>
    <n v="1278.8000000000011"/>
    <n v="1278.800000000001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8.8000000000011"/>
    <n v="1292.630000000001"/>
    <x v="0"/>
    <x v="0"/>
  </r>
  <r>
    <x v="57"/>
    <x v="20"/>
    <n v="181938.37"/>
    <n v="275779.55"/>
    <x v="0"/>
    <n v="15053.99"/>
    <n v="15989.97"/>
    <n v="20288.36"/>
    <n v="26878.519999999997"/>
    <n v="14476.230000000003"/>
    <n v="14680.190000000002"/>
    <n v="0"/>
    <n v="33226.129999999997"/>
    <n v="13436.629999999997"/>
    <n v="42231.100000000006"/>
    <n v="45155.579999999994"/>
    <n v="55826.369999999995"/>
    <n v="14300.400000000009"/>
    <n v="39277.739999999991"/>
    <n v="16620.889999999985"/>
    <n v="4114.7200000000012"/>
    <n v="15172.120000000024"/>
    <n v="22708.930000000022"/>
    <n v="27434.169999999984"/>
    <n v="20845.879999999976"/>
    <n v="0"/>
    <n v="0"/>
    <x v="0"/>
    <x v="0"/>
  </r>
  <r>
    <x v="57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0"/>
    <n v="1379"/>
    <n v="1147.78"/>
    <x v="0"/>
    <m/>
    <n v="0"/>
    <n v="0"/>
    <n v="0"/>
    <n v="0"/>
    <n v="0"/>
    <n v="0"/>
    <n v="0"/>
    <n v="0"/>
    <n v="0"/>
    <n v="0"/>
    <n v="0"/>
    <n v="0"/>
    <n v="0"/>
    <n v="596"/>
    <n v="102.42"/>
    <n v="0"/>
    <n v="582"/>
    <n v="746.6400000000001"/>
    <n v="427.00000000000011"/>
    <n v="36.3599999999999"/>
    <n v="0"/>
    <x v="0"/>
    <x v="0"/>
  </r>
  <r>
    <x v="58"/>
    <x v="1"/>
    <n v="7134.79"/>
    <n v="5469.07"/>
    <x v="0"/>
    <n v="1095.25"/>
    <n v="0"/>
    <n v="0"/>
    <n v="1380.8"/>
    <n v="0"/>
    <n v="0"/>
    <n v="0"/>
    <n v="0"/>
    <n v="1431.13"/>
    <n v="0"/>
    <n v="1262.5499999999997"/>
    <n v="1848.1699999999998"/>
    <n v="1465.9299999999998"/>
    <n v="0"/>
    <n v="0"/>
    <n v="0"/>
    <n v="0"/>
    <n v="2979.22"/>
    <n v="2619.0500000000002"/>
    <n v="0"/>
    <n v="-739.11999999999989"/>
    <n v="0"/>
    <x v="0"/>
    <x v="0"/>
  </r>
  <r>
    <x v="58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3"/>
    <n v="1251"/>
    <n v="1372.04"/>
    <x v="0"/>
    <m/>
    <n v="0"/>
    <n v="0"/>
    <n v="0"/>
    <n v="0"/>
    <n v="0"/>
    <n v="0"/>
    <n v="653.79999999999995"/>
    <n v="0"/>
    <n v="131.44000000000005"/>
    <n v="664.2"/>
    <n v="0"/>
    <n v="0"/>
    <n v="0"/>
    <n v="0"/>
    <n v="0"/>
    <n v="0"/>
    <n v="0"/>
    <n v="0"/>
    <n v="0"/>
    <n v="586.79999999999995"/>
    <n v="0"/>
    <x v="0"/>
    <x v="0"/>
  </r>
  <r>
    <x v="58"/>
    <x v="4"/>
    <n v="1922.8"/>
    <n v="1806.05"/>
    <x v="0"/>
    <m/>
    <n v="0"/>
    <n v="520"/>
    <n v="0"/>
    <n v="0"/>
    <n v="600.42999999999995"/>
    <n v="0"/>
    <n v="0"/>
    <n v="52.5"/>
    <n v="0"/>
    <n v="792.5"/>
    <n v="0"/>
    <n v="0"/>
    <n v="0"/>
    <n v="0"/>
    <n v="575.93999999999994"/>
    <n v="0"/>
    <n v="0"/>
    <n v="0"/>
    <n v="71.880000000000109"/>
    <n v="557.79999999999995"/>
    <n v="0"/>
    <x v="0"/>
    <x v="0"/>
  </r>
  <r>
    <x v="58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8"/>
    <n v="639.29999999999995"/>
    <n v="1145.4000000000001"/>
    <x v="0"/>
    <m/>
    <n v="641.79999999999995"/>
    <n v="639.29999999999995"/>
    <n v="0"/>
    <n v="0"/>
    <n v="503.60000000000014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9"/>
    <n v="3123.9"/>
    <n v="2300.41"/>
    <x v="0"/>
    <n v="666"/>
    <n v="0"/>
    <n v="0"/>
    <n v="0"/>
    <n v="0"/>
    <n v="0"/>
    <n v="0"/>
    <n v="720"/>
    <n v="0"/>
    <n v="0"/>
    <n v="0"/>
    <n v="0"/>
    <n v="1123.2"/>
    <n v="1002.5999999999999"/>
    <n v="651.99999999999977"/>
    <n v="0"/>
    <n v="0"/>
    <n v="728"/>
    <n v="832.89000000000033"/>
    <n v="0"/>
    <n v="-150.19000000000005"/>
    <n v="0"/>
    <x v="0"/>
    <x v="0"/>
  </r>
  <r>
    <x v="58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12"/>
    <n v="507.69"/>
    <n v="1346.1"/>
    <x v="0"/>
    <m/>
    <n v="0"/>
    <n v="0"/>
    <n v="0"/>
    <n v="0"/>
    <n v="0"/>
    <n v="0"/>
    <n v="0"/>
    <n v="0"/>
    <n v="0"/>
    <n v="507.69"/>
    <n v="587.82000000000005"/>
    <n v="0"/>
    <n v="0"/>
    <n v="0"/>
    <n v="0"/>
    <n v="0"/>
    <n v="758.27999999999986"/>
    <n v="0"/>
    <n v="0"/>
    <n v="0"/>
    <n v="0"/>
    <x v="0"/>
    <x v="0"/>
  </r>
  <r>
    <x v="5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14"/>
    <n v="2629.4"/>
    <n v="1277.04"/>
    <x v="0"/>
    <n v="304"/>
    <n v="522.52"/>
    <n v="431.62"/>
    <n v="0"/>
    <n v="366.99999999999989"/>
    <n v="0"/>
    <n v="367"/>
    <n v="0"/>
    <n v="385"/>
    <n v="352.62"/>
    <n v="-317"/>
    <n v="0"/>
    <n v="571.7800000000002"/>
    <n v="0"/>
    <n v="520"/>
    <n v="222.18999999999994"/>
    <n v="0"/>
    <n v="0"/>
    <n v="0"/>
    <n v="179.71000000000004"/>
    <n v="0"/>
    <n v="816"/>
    <x v="0"/>
    <x v="0"/>
  </r>
  <r>
    <x v="58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16"/>
    <n v="1896.35"/>
    <n v="7385.87"/>
    <x v="0"/>
    <m/>
    <n v="659.6"/>
    <n v="0"/>
    <n v="742.05000000000007"/>
    <n v="0"/>
    <n v="989.40000000000009"/>
    <n v="0"/>
    <n v="0"/>
    <n v="0"/>
    <n v="0"/>
    <n v="0"/>
    <n v="989.39999999999964"/>
    <n v="0"/>
    <n v="1071.8500000000004"/>
    <n v="0"/>
    <n v="0"/>
    <n v="0"/>
    <n v="659.59999999999945"/>
    <n v="1106.48"/>
    <n v="1484.1000000000004"/>
    <n v="789.86999999999989"/>
    <n v="0"/>
    <x v="0"/>
    <x v="0"/>
  </r>
  <r>
    <x v="58"/>
    <x v="17"/>
    <n v="597.21"/>
    <n v="497.84000000000003"/>
    <x v="0"/>
    <m/>
    <n v="0"/>
    <n v="0"/>
    <n v="0"/>
    <n v="0"/>
    <n v="0"/>
    <n v="0"/>
    <n v="0"/>
    <n v="0"/>
    <n v="0"/>
    <n v="0"/>
    <n v="0"/>
    <n v="0"/>
    <n v="532.84"/>
    <n v="0"/>
    <n v="0"/>
    <n v="632.21"/>
    <n v="0"/>
    <n v="0"/>
    <n v="0"/>
    <n v="-35"/>
    <n v="0"/>
    <x v="0"/>
    <x v="0"/>
  </r>
  <r>
    <x v="5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8"/>
    <x v="20"/>
    <n v="6523.09"/>
    <n v="4615.37"/>
    <x v="0"/>
    <n v="444.16"/>
    <n v="578.9"/>
    <n v="1685.6499999999999"/>
    <n v="624.6"/>
    <n v="0"/>
    <n v="0"/>
    <n v="0"/>
    <n v="884.57000000000016"/>
    <n v="0"/>
    <n v="0"/>
    <n v="1609.1100000000001"/>
    <n v="1624.33"/>
    <n v="0"/>
    <n v="361.09999999999991"/>
    <n v="0"/>
    <n v="0"/>
    <n v="1339.5"/>
    <n v="0"/>
    <n v="902.80000000000018"/>
    <n v="0"/>
    <n v="541.86999999999989"/>
    <n v="99.600000000000364"/>
    <x v="0"/>
    <x v="0"/>
  </r>
  <r>
    <x v="58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0"/>
    <n v="0"/>
    <n v="584.94000000000005"/>
    <x v="0"/>
    <m/>
    <n v="0"/>
    <n v="0"/>
    <n v="0"/>
    <n v="0"/>
    <n v="0"/>
    <n v="0"/>
    <n v="584.94000000000005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2"/>
    <n v="59226.14"/>
    <n v="72284.179999999993"/>
    <x v="0"/>
    <m/>
    <n v="8050.3"/>
    <n v="12907.69"/>
    <n v="6041.579999999999"/>
    <n v="7210.9799999999977"/>
    <n v="5422.5500000000011"/>
    <n v="0"/>
    <n v="5126.9599999999991"/>
    <n v="0"/>
    <n v="6901.84"/>
    <n v="0"/>
    <n v="6868.1000000000022"/>
    <n v="15126.470000000001"/>
    <n v="9855.6199999999953"/>
    <n v="0"/>
    <n v="2682.8300000000017"/>
    <n v="8860.6600000000035"/>
    <n v="5516.1699999999983"/>
    <n v="10591.409999999996"/>
    <n v="11289.300000000003"/>
    <n v="4528.93"/>
    <n v="7015.1600000000035"/>
    <x v="0"/>
    <x v="0"/>
  </r>
  <r>
    <x v="59"/>
    <x v="3"/>
    <n v="4447.1899999999996"/>
    <n v="3572.0499999999997"/>
    <x v="0"/>
    <m/>
    <n v="0"/>
    <n v="0"/>
    <n v="0"/>
    <n v="0"/>
    <n v="0"/>
    <n v="0"/>
    <n v="0"/>
    <n v="0"/>
    <n v="1665.58"/>
    <n v="0"/>
    <n v="0"/>
    <n v="0"/>
    <n v="0"/>
    <n v="2448.4699999999998"/>
    <n v="0"/>
    <n v="92.25"/>
    <n v="0"/>
    <n v="0"/>
    <n v="0"/>
    <n v="1906.4699999999998"/>
    <n v="1638.6"/>
    <x v="0"/>
    <x v="0"/>
  </r>
  <r>
    <x v="59"/>
    <x v="4"/>
    <n v="8490.4500000000007"/>
    <n v="9564.0300000000025"/>
    <x v="0"/>
    <n v="364.33"/>
    <n v="797.02"/>
    <n v="1588.51"/>
    <n v="1277.4000000000001"/>
    <n v="0"/>
    <n v="541.11999999999989"/>
    <n v="1049.4400000000003"/>
    <n v="808.11999999999989"/>
    <n v="0"/>
    <n v="2509.7200000000003"/>
    <n v="0"/>
    <n v="0"/>
    <n v="2951.9900000000002"/>
    <n v="620.39999999999964"/>
    <n v="354"/>
    <n v="78.760000000000218"/>
    <n v="1086.1899999999996"/>
    <n v="1755.0600000000004"/>
    <n v="0"/>
    <n v="80.440000000000509"/>
    <n v="1095.9900000000007"/>
    <n v="1687.25"/>
    <x v="0"/>
    <x v="0"/>
  </r>
  <r>
    <x v="5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7"/>
    <n v="3380.85"/>
    <n v="5137.84"/>
    <x v="0"/>
    <m/>
    <n v="827.76"/>
    <n v="893.47"/>
    <n v="310.6099999999999"/>
    <n v="0"/>
    <n v="526.7800000000002"/>
    <n v="0"/>
    <n v="211.09999999999991"/>
    <n v="0"/>
    <n v="450.19000000000005"/>
    <n v="0"/>
    <n v="622.04999999999973"/>
    <n v="1368.5800000000002"/>
    <n v="869.07000000000016"/>
    <n v="187.15999999999985"/>
    <n v="449.40000000000009"/>
    <n v="323.63999999999987"/>
    <n v="480.26999999999953"/>
    <n v="217.38999999999987"/>
    <n v="0"/>
    <n v="390.61000000000013"/>
    <n v="786.16000000000076"/>
    <x v="0"/>
    <x v="0"/>
  </r>
  <r>
    <x v="59"/>
    <x v="8"/>
    <n v="19880.73"/>
    <n v="19338.439999999999"/>
    <x v="0"/>
    <n v="2295.44"/>
    <n v="1396.11"/>
    <n v="2213.4500000000003"/>
    <n v="2002.8700000000001"/>
    <n v="1902.33"/>
    <n v="1474.1"/>
    <n v="3095.1899999999996"/>
    <n v="2586.5600000000004"/>
    <n v="0"/>
    <n v="1022.8599999999997"/>
    <n v="0"/>
    <n v="1080.8999999999996"/>
    <n v="3728.1800000000003"/>
    <n v="2522.17"/>
    <n v="59.510000000000218"/>
    <n v="1065.9799999999996"/>
    <n v="2790.01"/>
    <n v="1621.9700000000012"/>
    <n v="1434.0299999999988"/>
    <n v="2202.3299999999981"/>
    <n v="2362.59"/>
    <n v="1486.5400000000009"/>
    <x v="0"/>
    <x v="0"/>
  </r>
  <r>
    <x v="59"/>
    <x v="9"/>
    <n v="0"/>
    <n v="2908.2"/>
    <x v="0"/>
    <m/>
    <n v="0"/>
    <n v="0"/>
    <n v="0"/>
    <n v="0"/>
    <n v="0"/>
    <n v="579.89"/>
    <n v="1422.49"/>
    <n v="0"/>
    <n v="831.68000000000006"/>
    <n v="0"/>
    <n v="0"/>
    <n v="-579.89"/>
    <n v="0"/>
    <n v="0"/>
    <n v="0"/>
    <n v="0"/>
    <n v="0"/>
    <n v="0"/>
    <n v="654.02999999999975"/>
    <n v="0"/>
    <n v="0"/>
    <x v="0"/>
    <x v="0"/>
  </r>
  <r>
    <x v="59"/>
    <x v="10"/>
    <n v="0"/>
    <n v="0"/>
    <x v="0"/>
    <m/>
    <n v="0"/>
    <n v="0"/>
    <n v="0"/>
    <n v="0"/>
    <n v="1178.54"/>
    <n v="0"/>
    <n v="-1178.54"/>
    <n v="0"/>
    <n v="0"/>
    <n v="0"/>
    <n v="0"/>
    <n v="0"/>
    <n v="0"/>
    <n v="0"/>
    <n v="0"/>
    <n v="0"/>
    <n v="0"/>
    <n v="0"/>
    <n v="0"/>
    <n v="0"/>
    <n v="2156.63"/>
    <x v="0"/>
    <x v="0"/>
  </r>
  <r>
    <x v="59"/>
    <x v="11"/>
    <n v="7083.71"/>
    <n v="12729.970000000001"/>
    <x v="0"/>
    <n v="1409.36"/>
    <n v="991.35"/>
    <n v="266.95000000000005"/>
    <n v="2794.6800000000003"/>
    <n v="0"/>
    <n v="503.61999999999944"/>
    <n v="0"/>
    <n v="594.57000000000062"/>
    <n v="0"/>
    <n v="393.13999999999942"/>
    <n v="0"/>
    <n v="2073.4700000000003"/>
    <n v="2397.7000000000003"/>
    <n v="840.39999999999964"/>
    <n v="0"/>
    <n v="1585.6400000000012"/>
    <n v="1114.21"/>
    <n v="522.78999999999905"/>
    <n v="886.9399999999996"/>
    <n v="1421.7600000000002"/>
    <n v="1008.5500000000002"/>
    <n v="325.79999999999927"/>
    <x v="0"/>
    <x v="0"/>
  </r>
  <r>
    <x v="59"/>
    <x v="12"/>
    <n v="3199.32"/>
    <n v="3779.0800000000004"/>
    <x v="0"/>
    <n v="272.62"/>
    <n v="407.39"/>
    <n v="0"/>
    <n v="380.52"/>
    <n v="389.24"/>
    <n v="0"/>
    <n v="0"/>
    <n v="290.84000000000003"/>
    <n v="0"/>
    <n v="299.61999999999989"/>
    <n v="0"/>
    <n v="1025.42"/>
    <n v="1241.8200000000002"/>
    <n v="-24.509999999999764"/>
    <n v="0"/>
    <n v="0"/>
    <n v="450.55999999999972"/>
    <n v="554.7199999999998"/>
    <n v="0"/>
    <n v="0"/>
    <n v="845.08000000000038"/>
    <n v="930.73999999999978"/>
    <x v="0"/>
    <x v="0"/>
  </r>
  <r>
    <x v="59"/>
    <x v="13"/>
    <n v="0"/>
    <n v="4405.1099999999997"/>
    <x v="0"/>
    <m/>
    <n v="1148.51"/>
    <n v="0"/>
    <n v="0"/>
    <n v="0"/>
    <n v="0"/>
    <n v="0"/>
    <n v="1362.28"/>
    <n v="0"/>
    <n v="0"/>
    <n v="0"/>
    <n v="786.46"/>
    <n v="0"/>
    <n v="0"/>
    <n v="0"/>
    <n v="0"/>
    <n v="0"/>
    <n v="1107.8599999999997"/>
    <n v="0"/>
    <n v="0"/>
    <n v="0"/>
    <n v="0"/>
    <x v="0"/>
    <x v="0"/>
  </r>
  <r>
    <x v="59"/>
    <x v="14"/>
    <n v="26760.87"/>
    <n v="17788.46"/>
    <x v="0"/>
    <n v="2416.46"/>
    <n v="1886.8400000000001"/>
    <n v="4438.2700000000004"/>
    <n v="1737.1999999999998"/>
    <n v="7916.0699999999988"/>
    <n v="2431.79"/>
    <n v="0"/>
    <n v="1251.0699999999997"/>
    <n v="0"/>
    <n v="2438.4500000000007"/>
    <n v="0"/>
    <n v="1795.8100000000013"/>
    <n v="5234.4900000000034"/>
    <n v="986.51000000000022"/>
    <n v="755.44000000000233"/>
    <n v="664.94000000000051"/>
    <n v="2799.7799999999952"/>
    <n v="1560.2099999999973"/>
    <n v="1784.8500000000022"/>
    <n v="1620.130000000001"/>
    <n v="1415.5099999999984"/>
    <n v="2393.9300000000003"/>
    <x v="0"/>
    <x v="0"/>
  </r>
  <r>
    <x v="59"/>
    <x v="15"/>
    <n v="516.63"/>
    <n v="1746.0600000000002"/>
    <x v="0"/>
    <m/>
    <n v="0"/>
    <n v="405.63"/>
    <n v="0"/>
    <n v="111"/>
    <n v="0"/>
    <n v="0"/>
    <n v="383.63"/>
    <n v="0"/>
    <n v="0"/>
    <n v="0"/>
    <n v="0"/>
    <n v="0"/>
    <n v="0"/>
    <n v="0"/>
    <n v="0"/>
    <n v="0"/>
    <n v="1310.3400000000001"/>
    <n v="0"/>
    <n v="52.089999999999918"/>
    <n v="0"/>
    <n v="1143.94"/>
    <x v="0"/>
    <x v="0"/>
  </r>
  <r>
    <x v="59"/>
    <x v="16"/>
    <n v="44972.62"/>
    <n v="62425.520000000004"/>
    <x v="0"/>
    <n v="5991.67"/>
    <n v="3600.07"/>
    <n v="0"/>
    <n v="7215.43"/>
    <n v="5461.68"/>
    <n v="4201.01"/>
    <n v="-1483.4600000000009"/>
    <n v="9298.8399999999983"/>
    <n v="0"/>
    <n v="8335.3300000000017"/>
    <n v="0"/>
    <n v="7018.4400000000023"/>
    <n v="12654.920000000002"/>
    <n v="163.04999999999563"/>
    <n v="7234.5099999999984"/>
    <n v="2572"/>
    <n v="6497.3899999999994"/>
    <n v="6705.8800000000047"/>
    <n v="4295.3899999999994"/>
    <n v="8994.9499999999971"/>
    <n v="4320.5200000000041"/>
    <n v="28.19999999999709"/>
    <x v="0"/>
    <x v="0"/>
  </r>
  <r>
    <x v="59"/>
    <x v="17"/>
    <n v="0"/>
    <n v="6625.04"/>
    <x v="0"/>
    <m/>
    <n v="0"/>
    <n v="0"/>
    <n v="0"/>
    <n v="0"/>
    <n v="0"/>
    <n v="831.12"/>
    <n v="2122.64"/>
    <n v="0"/>
    <n v="0"/>
    <n v="0"/>
    <n v="0"/>
    <n v="0"/>
    <n v="2741.97"/>
    <n v="-831.12"/>
    <n v="1760.4300000000003"/>
    <n v="0"/>
    <n v="0"/>
    <n v="0"/>
    <n v="0"/>
    <n v="0"/>
    <n v="0"/>
    <x v="0"/>
    <x v="0"/>
  </r>
  <r>
    <x v="5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59"/>
    <x v="20"/>
    <n v="0"/>
    <n v="358.6"/>
    <x v="0"/>
    <m/>
    <n v="0"/>
    <n v="0"/>
    <n v="0"/>
    <n v="0"/>
    <n v="0"/>
    <n v="0"/>
    <n v="0"/>
    <n v="0"/>
    <n v="0"/>
    <n v="0"/>
    <n v="358.6"/>
    <n v="0"/>
    <n v="0"/>
    <n v="0"/>
    <n v="0"/>
    <n v="0"/>
    <n v="0"/>
    <n v="0"/>
    <n v="0"/>
    <n v="0"/>
    <n v="0"/>
    <x v="0"/>
    <x v="0"/>
  </r>
  <r>
    <x v="59"/>
    <x v="21"/>
    <n v="3227.19"/>
    <n v="4743.97"/>
    <x v="0"/>
    <n v="268.32"/>
    <n v="0"/>
    <n v="268.54000000000002"/>
    <n v="1781.19"/>
    <n v="315.66999999999996"/>
    <n v="0"/>
    <n v="0"/>
    <n v="977.69"/>
    <n v="0"/>
    <n v="693.00999999999976"/>
    <n v="0"/>
    <n v="0"/>
    <n v="985.03"/>
    <n v="713.48"/>
    <n v="0"/>
    <n v="0"/>
    <n v="810.06"/>
    <n v="578.60000000000036"/>
    <n v="579.57000000000016"/>
    <n v="0"/>
    <n v="0"/>
    <n v="289.51999999999953"/>
    <x v="0"/>
    <x v="0"/>
  </r>
  <r>
    <x v="60"/>
    <x v="0"/>
    <n v="13732.43"/>
    <n v="34113.279999999999"/>
    <x v="0"/>
    <n v="25"/>
    <n v="1094"/>
    <n v="3800.35"/>
    <n v="3481.84"/>
    <n v="623.75999999999976"/>
    <n v="1710.79"/>
    <n v="0"/>
    <n v="3540.6699999999992"/>
    <n v="1846.3900000000003"/>
    <n v="2066.4300000000003"/>
    <n v="0"/>
    <n v="7586.9599999999991"/>
    <n v="0"/>
    <n v="4471.1100000000006"/>
    <n v="3414.4599999999991"/>
    <n v="1528.0699999999997"/>
    <n v="0"/>
    <n v="1820.8600000000006"/>
    <n v="2593.5100000000002"/>
    <n v="5383.59"/>
    <n v="1428.9600000000009"/>
    <n v="5647.82"/>
    <x v="0"/>
    <x v="0"/>
  </r>
  <r>
    <x v="60"/>
    <x v="1"/>
    <n v="19200.310000000001"/>
    <n v="19356.250000000004"/>
    <x v="0"/>
    <n v="503"/>
    <n v="507"/>
    <n v="140.27999999999997"/>
    <n v="2909.54"/>
    <n v="1420.51"/>
    <n v="708.82999999999993"/>
    <n v="0"/>
    <n v="344.8100000000004"/>
    <n v="919.65999999999985"/>
    <n v="295.73999999999978"/>
    <n v="1615.5"/>
    <n v="1892.5199999999995"/>
    <n v="8158.0000000000009"/>
    <n v="8610.5800000000017"/>
    <n v="3171.9799999999996"/>
    <n v="1134.1899999999987"/>
    <n v="1245.9099999999999"/>
    <n v="1742.4700000000012"/>
    <n v="1685.369999999999"/>
    <n v="870.47000000000116"/>
    <n v="340.10000000000218"/>
    <n v="1954.2599999999984"/>
    <x v="0"/>
    <x v="0"/>
  </r>
  <r>
    <x v="60"/>
    <x v="2"/>
    <n v="3619.17"/>
    <n v="9921.23"/>
    <x v="0"/>
    <m/>
    <m/>
    <n v="0"/>
    <n v="0"/>
    <n v="0"/>
    <n v="0"/>
    <n v="0"/>
    <n v="0"/>
    <n v="3039.79"/>
    <n v="5312.59"/>
    <n v="0"/>
    <n v="0"/>
    <n v="145.49000000000024"/>
    <n v="1481.0100000000002"/>
    <n v="0"/>
    <n v="2577.4400000000005"/>
    <n v="25.699999999999818"/>
    <n v="15.019999999998618"/>
    <n v="-126.98000000000002"/>
    <n v="0"/>
    <n v="535.17000000000007"/>
    <n v="353.10000000000036"/>
    <x v="0"/>
    <x v="0"/>
  </r>
  <r>
    <x v="60"/>
    <x v="3"/>
    <n v="32146.6"/>
    <n v="28153.55"/>
    <x v="0"/>
    <n v="2086"/>
    <n v="3205"/>
    <n v="1829.65"/>
    <n v="1524.12"/>
    <n v="695.82000000000016"/>
    <n v="3494.7"/>
    <n v="0"/>
    <n v="2505.6000000000004"/>
    <n v="3179.75"/>
    <n v="1271.25"/>
    <n v="5875.22"/>
    <n v="758.15999999999985"/>
    <n v="8636.9699999999993"/>
    <n v="5748.1799999999985"/>
    <n v="2185.09"/>
    <n v="400.75"/>
    <n v="2600.3300000000017"/>
    <n v="2052.510000000002"/>
    <n v="2461.3599999999969"/>
    <n v="4596.869999999999"/>
    <n v="2596.41"/>
    <n v="5779.369999999999"/>
    <x v="0"/>
    <x v="0"/>
  </r>
  <r>
    <x v="60"/>
    <x v="4"/>
    <n v="11728.5"/>
    <n v="9484.59"/>
    <x v="0"/>
    <n v="1078"/>
    <n v="532"/>
    <n v="1175.0700000000002"/>
    <n v="787.08999999999992"/>
    <n v="285.73"/>
    <n v="264.07000000000016"/>
    <n v="224.94999999999982"/>
    <n v="2092.4499999999998"/>
    <n v="28"/>
    <n v="1096.4100000000003"/>
    <n v="1364.88"/>
    <n v="551.55999999999949"/>
    <n v="807.84999999999945"/>
    <n v="779.25"/>
    <n v="3186.55"/>
    <n v="226.39000000000033"/>
    <n v="1518.0800000000008"/>
    <n v="727.32999999999993"/>
    <n v="105"/>
    <n v="473.64999999999964"/>
    <n v="1954.3899999999994"/>
    <n v="1861.1899999999996"/>
    <x v="0"/>
    <x v="0"/>
  </r>
  <r>
    <x v="6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0"/>
    <x v="7"/>
    <n v="35843.22"/>
    <n v="57343.31"/>
    <x v="0"/>
    <n v="2000"/>
    <n v="5043"/>
    <n v="3965.13"/>
    <n v="2820.8599999999997"/>
    <n v="3785.55"/>
    <n v="7783.0100000000011"/>
    <n v="0"/>
    <n v="4250.49"/>
    <n v="2143.34"/>
    <n v="9154.5"/>
    <n v="5170.3899999999994"/>
    <n v="11146.269999999997"/>
    <n v="2306.6899999999987"/>
    <n v="5362.7900000000009"/>
    <n v="3308.130000000001"/>
    <n v="968.18000000000029"/>
    <n v="8449.93"/>
    <n v="3649.6699999999983"/>
    <n v="1515.5400000000009"/>
    <n v="3966.0200000000041"/>
    <n v="3198.5200000000004"/>
    <n v="10828.330000000002"/>
    <x v="0"/>
    <x v="0"/>
  </r>
  <r>
    <x v="60"/>
    <x v="8"/>
    <n v="6866.92"/>
    <n v="6720.21"/>
    <x v="0"/>
    <m/>
    <m/>
    <n v="1321.89"/>
    <n v="510"/>
    <n v="0"/>
    <n v="0"/>
    <n v="0"/>
    <n v="487.98"/>
    <n v="1218.2499999999998"/>
    <n v="575.45000000000005"/>
    <n v="228.48000000000002"/>
    <n v="1051.1099999999999"/>
    <n v="854.74000000000024"/>
    <n v="1167"/>
    <n v="0"/>
    <n v="0"/>
    <n v="484.67999999999984"/>
    <n v="315"/>
    <n v="846.04"/>
    <n v="700.82999999999993"/>
    <n v="1912.8400000000001"/>
    <n v="1537.5299999999997"/>
    <x v="0"/>
    <x v="0"/>
  </r>
  <r>
    <x v="6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0"/>
    <x v="10"/>
    <n v="74914.149999999994"/>
    <n v="86187.16"/>
    <x v="0"/>
    <n v="5858"/>
    <n v="4606"/>
    <n v="11077.71"/>
    <n v="4393.2099999999991"/>
    <n v="2756.9700000000012"/>
    <n v="7100.380000000001"/>
    <n v="550.81999999999971"/>
    <n v="9878.7200000000012"/>
    <n v="3958.59"/>
    <n v="6357.02"/>
    <n v="5981"/>
    <n v="12836.739999999998"/>
    <n v="7201.8200000000033"/>
    <n v="10426.14"/>
    <n v="3750.6199999999953"/>
    <n v="3191.6699999999983"/>
    <n v="11672.36"/>
    <n v="6398.1000000000058"/>
    <n v="10208.650000000001"/>
    <n v="9101.57"/>
    <n v="11897.609999999993"/>
    <n v="8700.7700000000041"/>
    <x v="0"/>
    <x v="0"/>
  </r>
  <r>
    <x v="60"/>
    <x v="11"/>
    <n v="20775.75"/>
    <n v="24691.350000000002"/>
    <x v="0"/>
    <m/>
    <m/>
    <n v="5118.87"/>
    <n v="2651.49"/>
    <n v="113.52999999999975"/>
    <n v="1257.8400000000001"/>
    <n v="0"/>
    <n v="3949.6000000000004"/>
    <n v="2885.9700000000003"/>
    <n v="1797.4799999999996"/>
    <n v="2210.3900000000003"/>
    <n v="3506.66"/>
    <n v="4565.33"/>
    <n v="3549.6800000000003"/>
    <n v="1024.869999999999"/>
    <n v="1147.4000000000015"/>
    <n v="585"/>
    <n v="1929.5299999999988"/>
    <n v="2783.75"/>
    <n v="3413.630000000001"/>
    <n v="1488.0400000000009"/>
    <n v="2530.0200000000004"/>
    <x v="0"/>
    <x v="0"/>
  </r>
  <r>
    <x v="60"/>
    <x v="12"/>
    <n v="21226.05"/>
    <n v="27976.079999999998"/>
    <x v="0"/>
    <n v="4561"/>
    <n v="1826"/>
    <n v="196.57999999999993"/>
    <n v="358.94999999999982"/>
    <n v="613.32999999999993"/>
    <n v="2569.91"/>
    <n v="92.539999999999964"/>
    <n v="1849.4300000000003"/>
    <n v="502.27999999999975"/>
    <n v="4212.7"/>
    <n v="3966.7100000000009"/>
    <n v="2973.2900000000009"/>
    <n v="1865.6800000000003"/>
    <n v="3036.1900000000005"/>
    <n v="373.03999999999905"/>
    <n v="788.63999999999942"/>
    <n v="3180.74"/>
    <n v="2403.25"/>
    <n v="3636.7100000000009"/>
    <n v="5720.2799999999988"/>
    <n v="2237.4399999999987"/>
    <n v="866.04000000000087"/>
    <x v="0"/>
    <x v="0"/>
  </r>
  <r>
    <x v="60"/>
    <x v="13"/>
    <n v="0"/>
    <n v="2842.92"/>
    <x v="0"/>
    <m/>
    <m/>
    <n v="0"/>
    <n v="0"/>
    <n v="0"/>
    <n v="505.62"/>
    <n v="0"/>
    <n v="2337.3000000000002"/>
    <n v="0"/>
    <n v="0"/>
    <n v="0"/>
    <n v="0"/>
    <n v="0"/>
    <n v="0"/>
    <n v="0"/>
    <n v="0"/>
    <n v="0"/>
    <n v="0"/>
    <n v="0"/>
    <n v="0"/>
    <n v="0"/>
    <n v="0"/>
    <x v="0"/>
    <x v="0"/>
  </r>
  <r>
    <x v="60"/>
    <x v="14"/>
    <n v="102239.02"/>
    <n v="97875.63"/>
    <x v="0"/>
    <n v="4645"/>
    <n v="16286"/>
    <n v="18667.830000000002"/>
    <n v="9199.57"/>
    <n v="3666.0499999999993"/>
    <n v="4486.2099999999991"/>
    <n v="5897.5799999999981"/>
    <n v="5704.1399999999994"/>
    <n v="7607.3300000000017"/>
    <n v="7848.68"/>
    <n v="10685.019999999997"/>
    <n v="7015.68"/>
    <n v="11990.670000000006"/>
    <n v="11774.809999999998"/>
    <n v="6201.6999999999898"/>
    <n v="2684.7100000000064"/>
    <n v="5647.070000000007"/>
    <n v="8954.0599999999977"/>
    <n v="11950.630000000005"/>
    <n v="8641.6300000000047"/>
    <n v="15280.14"/>
    <n v="12865.899999999994"/>
    <x v="0"/>
    <x v="0"/>
  </r>
  <r>
    <x v="60"/>
    <x v="15"/>
    <n v="30129.18"/>
    <n v="42130.759999999995"/>
    <x v="0"/>
    <n v="980"/>
    <n v="898"/>
    <n v="7693.48"/>
    <n v="6565.55"/>
    <n v="1578.2299999999996"/>
    <n v="2939.2699999999995"/>
    <n v="0"/>
    <n v="4896.09"/>
    <n v="279.55000000000109"/>
    <n v="2563.9399999999987"/>
    <n v="3855.66"/>
    <n v="2173.3900000000031"/>
    <n v="3893.7899999999991"/>
    <n v="6403.9299999999967"/>
    <n v="616.26000000000204"/>
    <n v="1473.8700000000026"/>
    <n v="4555.5200000000004"/>
    <n v="3400.2700000000004"/>
    <n v="3060.9199999999983"/>
    <n v="7200.6799999999967"/>
    <n v="3615.7700000000004"/>
    <n v="7432.4500000000044"/>
    <x v="0"/>
    <x v="0"/>
  </r>
  <r>
    <x v="60"/>
    <x v="16"/>
    <n v="89927.12"/>
    <n v="145037.93"/>
    <x v="0"/>
    <n v="9099"/>
    <n v="7384"/>
    <n v="10123.810000000001"/>
    <n v="13152.150000000001"/>
    <n v="6585.8799999999974"/>
    <n v="15664.339999999997"/>
    <n v="0"/>
    <n v="24022.28"/>
    <n v="4089.3500000000022"/>
    <n v="11728.500000000007"/>
    <n v="7790.7900000000009"/>
    <n v="25218.729999999996"/>
    <n v="13004.479999999996"/>
    <n v="12566.619999999995"/>
    <n v="3757.8100000000049"/>
    <n v="3432.4000000000087"/>
    <n v="11933.669999999991"/>
    <n v="8459.6699999999983"/>
    <n v="14025.080000000002"/>
    <n v="13891.989999999991"/>
    <n v="9517.25"/>
    <n v="17713.640000000014"/>
    <x v="0"/>
    <x v="0"/>
  </r>
  <r>
    <x v="60"/>
    <x v="17"/>
    <n v="1694.86"/>
    <n v="503.71"/>
    <x v="0"/>
    <m/>
    <n v="504"/>
    <n v="0"/>
    <n v="-0.29000000000002046"/>
    <n v="0"/>
    <n v="0"/>
    <n v="0"/>
    <n v="0"/>
    <n v="0"/>
    <n v="0"/>
    <n v="1694.86"/>
    <n v="0"/>
    <n v="0"/>
    <n v="0"/>
    <n v="0"/>
    <n v="0"/>
    <n v="0"/>
    <n v="0"/>
    <n v="0"/>
    <n v="0"/>
    <n v="0"/>
    <n v="0"/>
    <x v="0"/>
    <x v="0"/>
  </r>
  <r>
    <x v="6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0"/>
    <x v="19"/>
    <n v="0"/>
    <n v="4694.8100000000004"/>
    <x v="0"/>
    <m/>
    <m/>
    <n v="0"/>
    <n v="0"/>
    <n v="0"/>
    <n v="0"/>
    <n v="0"/>
    <n v="0"/>
    <n v="0"/>
    <n v="0"/>
    <n v="0"/>
    <n v="0"/>
    <n v="0"/>
    <n v="2544"/>
    <n v="0"/>
    <n v="951"/>
    <n v="0"/>
    <n v="0"/>
    <n v="0"/>
    <n v="1199.8100000000004"/>
    <n v="0"/>
    <n v="0"/>
    <x v="0"/>
    <x v="0"/>
  </r>
  <r>
    <x v="60"/>
    <x v="20"/>
    <n v="44047.87"/>
    <n v="52074.920000000006"/>
    <x v="0"/>
    <n v="4648"/>
    <n v="2461"/>
    <n v="4989.99"/>
    <n v="4243.9399999999996"/>
    <n v="3766.7299999999996"/>
    <n v="1606.2400000000007"/>
    <n v="0"/>
    <n v="8913.16"/>
    <n v="2178.6000000000004"/>
    <n v="5348.02"/>
    <n v="4487.2900000000009"/>
    <n v="8413.9399999999987"/>
    <n v="6174.8999999999978"/>
    <n v="3529.2700000000004"/>
    <n v="2916"/>
    <n v="2238.3600000000006"/>
    <n v="5005.3600000000042"/>
    <n v="6355.8399999999965"/>
    <n v="3829.5199999999968"/>
    <n v="2913.6700000000055"/>
    <n v="6051.4800000000032"/>
    <n v="5506.0899999999965"/>
    <x v="0"/>
    <x v="0"/>
  </r>
  <r>
    <x v="60"/>
    <x v="21"/>
    <n v="0"/>
    <n v="1544"/>
    <x v="0"/>
    <m/>
    <m/>
    <n v="0"/>
    <n v="0"/>
    <n v="0"/>
    <n v="184"/>
    <n v="0"/>
    <n v="136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1"/>
    <n v="3443"/>
    <n v="0"/>
    <x v="0"/>
    <n v="918"/>
    <m/>
    <n v="0"/>
    <n v="0"/>
    <n v="142"/>
    <n v="0"/>
    <n v="0"/>
    <n v="0"/>
    <n v="0"/>
    <n v="0"/>
    <n v="0"/>
    <n v="0"/>
    <n v="2383"/>
    <n v="0"/>
    <n v="0"/>
    <n v="0"/>
    <n v="0"/>
    <n v="0"/>
    <n v="0"/>
    <n v="0"/>
    <n v="0"/>
    <n v="0"/>
    <x v="0"/>
    <x v="0"/>
  </r>
  <r>
    <x v="61"/>
    <x v="2"/>
    <n v="12162"/>
    <n v="39301"/>
    <x v="0"/>
    <n v="3755"/>
    <n v="1191"/>
    <n v="0"/>
    <n v="947"/>
    <n v="0"/>
    <n v="4831"/>
    <n v="0"/>
    <n v="5970"/>
    <n v="1134"/>
    <n v="9047"/>
    <n v="6059"/>
    <n v="2303"/>
    <n v="0"/>
    <n v="4059"/>
    <n v="1214"/>
    <n v="0"/>
    <n v="0"/>
    <n v="10953"/>
    <n v="0"/>
    <n v="0"/>
    <n v="0"/>
    <n v="0"/>
    <x v="0"/>
    <x v="0"/>
  </r>
  <r>
    <x v="61"/>
    <x v="3"/>
    <n v="2648"/>
    <n v="10180"/>
    <x v="0"/>
    <m/>
    <m/>
    <n v="0"/>
    <n v="0"/>
    <n v="0"/>
    <n v="912"/>
    <n v="0"/>
    <n v="0"/>
    <n v="969"/>
    <n v="5731"/>
    <n v="1679"/>
    <n v="1830"/>
    <n v="0"/>
    <n v="1707"/>
    <n v="0"/>
    <n v="0"/>
    <n v="0"/>
    <n v="0"/>
    <n v="0"/>
    <n v="0"/>
    <n v="0"/>
    <n v="0"/>
    <x v="0"/>
    <x v="0"/>
  </r>
  <r>
    <x v="6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5"/>
    <n v="1037"/>
    <n v="2819"/>
    <x v="0"/>
    <m/>
    <m/>
    <n v="1037"/>
    <n v="28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6"/>
    <n v="0"/>
    <n v="0"/>
    <x v="0"/>
    <n v="242"/>
    <m/>
    <n v="-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7"/>
    <n v="2947"/>
    <n v="2370"/>
    <x v="0"/>
    <m/>
    <m/>
    <n v="481"/>
    <n v="0"/>
    <n v="0"/>
    <n v="0"/>
    <n v="0"/>
    <n v="2370"/>
    <n v="0"/>
    <n v="0"/>
    <n v="0"/>
    <n v="0"/>
    <n v="215"/>
    <n v="0"/>
    <n v="0"/>
    <n v="0"/>
    <n v="2251"/>
    <n v="0"/>
    <n v="0"/>
    <n v="0"/>
    <n v="0"/>
    <n v="0"/>
    <x v="0"/>
    <x v="0"/>
  </r>
  <r>
    <x v="6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9"/>
    <n v="29993"/>
    <n v="14335"/>
    <x v="0"/>
    <n v="175"/>
    <m/>
    <n v="0"/>
    <n v="495"/>
    <n v="15496"/>
    <n v="6162"/>
    <n v="0"/>
    <n v="0"/>
    <n v="6305"/>
    <n v="40"/>
    <n v="3854"/>
    <n v="0"/>
    <n v="4075"/>
    <n v="7638"/>
    <n v="0"/>
    <n v="0"/>
    <n v="88"/>
    <n v="0"/>
    <n v="0"/>
    <n v="0"/>
    <n v="0"/>
    <n v="0"/>
    <x v="0"/>
    <x v="0"/>
  </r>
  <r>
    <x v="6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11"/>
    <n v="1579"/>
    <n v="1206"/>
    <x v="0"/>
    <m/>
    <m/>
    <n v="0"/>
    <n v="0"/>
    <n v="0"/>
    <n v="0"/>
    <n v="0"/>
    <n v="0"/>
    <n v="0"/>
    <n v="0"/>
    <n v="0"/>
    <n v="1206"/>
    <n v="1579"/>
    <n v="0"/>
    <n v="0"/>
    <n v="0"/>
    <n v="0"/>
    <n v="0"/>
    <n v="0"/>
    <n v="0"/>
    <n v="0"/>
    <n v="0"/>
    <x v="0"/>
    <x v="0"/>
  </r>
  <r>
    <x v="61"/>
    <x v="12"/>
    <n v="-21"/>
    <n v="0"/>
    <x v="0"/>
    <m/>
    <m/>
    <n v="0"/>
    <n v="0"/>
    <n v="0"/>
    <n v="0"/>
    <n v="0"/>
    <n v="0"/>
    <n v="0"/>
    <n v="0"/>
    <n v="0"/>
    <n v="0"/>
    <n v="0"/>
    <n v="0"/>
    <n v="-21"/>
    <n v="0"/>
    <n v="0"/>
    <n v="0"/>
    <n v="0"/>
    <n v="0"/>
    <n v="0"/>
    <n v="0"/>
    <x v="0"/>
    <x v="0"/>
  </r>
  <r>
    <x v="61"/>
    <x v="13"/>
    <n v="16756"/>
    <n v="69095"/>
    <x v="0"/>
    <n v="4078"/>
    <n v="3432"/>
    <n v="5519"/>
    <n v="11285"/>
    <n v="1064"/>
    <n v="7303"/>
    <n v="0"/>
    <n v="8340"/>
    <n v="0"/>
    <n v="6178"/>
    <n v="1191"/>
    <n v="5100"/>
    <n v="3649"/>
    <n v="13864"/>
    <n v="1255"/>
    <n v="0"/>
    <n v="0"/>
    <n v="13593"/>
    <n v="0"/>
    <n v="0"/>
    <n v="0"/>
    <n v="0"/>
    <x v="0"/>
    <x v="0"/>
  </r>
  <r>
    <x v="61"/>
    <x v="14"/>
    <n v="19530"/>
    <n v="4231"/>
    <x v="0"/>
    <m/>
    <m/>
    <n v="3574"/>
    <n v="1061"/>
    <n v="0"/>
    <n v="0"/>
    <n v="0"/>
    <n v="622"/>
    <n v="1970"/>
    <n v="105"/>
    <n v="7625"/>
    <n v="0"/>
    <n v="6152"/>
    <n v="228"/>
    <n v="134"/>
    <n v="1209"/>
    <n v="75"/>
    <n v="1006"/>
    <n v="0"/>
    <n v="0"/>
    <n v="0"/>
    <n v="0"/>
    <x v="0"/>
    <x v="0"/>
  </r>
  <r>
    <x v="61"/>
    <x v="15"/>
    <n v="2670"/>
    <n v="2232"/>
    <x v="0"/>
    <m/>
    <n v="861"/>
    <n v="0"/>
    <n v="0"/>
    <n v="0"/>
    <n v="684"/>
    <n v="0"/>
    <n v="0"/>
    <n v="1216"/>
    <n v="687"/>
    <n v="0"/>
    <n v="0"/>
    <n v="0"/>
    <n v="0"/>
    <n v="0"/>
    <n v="0"/>
    <n v="1454"/>
    <n v="0"/>
    <n v="0"/>
    <n v="0"/>
    <n v="0"/>
    <n v="0"/>
    <x v="0"/>
    <x v="0"/>
  </r>
  <r>
    <x v="61"/>
    <x v="16"/>
    <n v="36774"/>
    <n v="8542"/>
    <x v="0"/>
    <n v="14454"/>
    <n v="5641"/>
    <n v="3614"/>
    <n v="0"/>
    <n v="2786"/>
    <n v="-850"/>
    <n v="0"/>
    <n v="0"/>
    <n v="4615"/>
    <n v="1982"/>
    <n v="5529"/>
    <n v="1438"/>
    <n v="1171"/>
    <n v="331"/>
    <n v="3476"/>
    <n v="0"/>
    <n v="1129"/>
    <n v="0"/>
    <n v="0"/>
    <n v="0"/>
    <n v="0"/>
    <n v="0"/>
    <x v="0"/>
    <x v="0"/>
  </r>
  <r>
    <x v="61"/>
    <x v="17"/>
    <n v="287"/>
    <n v="0"/>
    <x v="0"/>
    <n v="2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19"/>
    <n v="13702"/>
    <n v="11488"/>
    <x v="0"/>
    <n v="1427"/>
    <n v="23"/>
    <n v="302"/>
    <n v="0"/>
    <n v="1216"/>
    <n v="7050"/>
    <n v="0"/>
    <n v="0"/>
    <n v="0"/>
    <n v="103"/>
    <n v="1191"/>
    <n v="0"/>
    <n v="3572"/>
    <n v="3485"/>
    <n v="947"/>
    <n v="0"/>
    <n v="5047"/>
    <n v="827"/>
    <n v="0"/>
    <n v="0"/>
    <n v="0"/>
    <n v="0"/>
    <x v="0"/>
    <x v="0"/>
  </r>
  <r>
    <x v="61"/>
    <x v="20"/>
    <n v="0"/>
    <n v="801"/>
    <x v="0"/>
    <m/>
    <m/>
    <n v="0"/>
    <n v="0"/>
    <n v="0"/>
    <n v="801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1"/>
    <x v="21"/>
    <n v="6110"/>
    <n v="20278"/>
    <x v="0"/>
    <m/>
    <m/>
    <n v="4502"/>
    <n v="0"/>
    <n v="0"/>
    <n v="0"/>
    <n v="0"/>
    <n v="0"/>
    <n v="1608"/>
    <n v="0"/>
    <n v="0"/>
    <n v="0"/>
    <n v="0"/>
    <n v="0"/>
    <n v="0"/>
    <n v="0"/>
    <n v="0"/>
    <n v="20278"/>
    <n v="0"/>
    <n v="0"/>
    <n v="0"/>
    <n v="0"/>
    <x v="0"/>
    <x v="0"/>
  </r>
  <r>
    <x v="6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2"/>
    <n v="125128.32000000001"/>
    <n v="271482.69999999995"/>
    <x v="0"/>
    <m/>
    <n v="13228.19"/>
    <n v="0"/>
    <n v="29867.909999999996"/>
    <n v="39163.980000000003"/>
    <n v="59038.62"/>
    <n v="0"/>
    <n v="30362.609999999986"/>
    <n v="20376.259999999995"/>
    <n v="61103.790000000008"/>
    <n v="46427.500000000007"/>
    <n v="33739.399999999994"/>
    <n v="9262.3999999999942"/>
    <n v="21520.890000000014"/>
    <n v="5363.5200000000041"/>
    <n v="11379.880000000005"/>
    <n v="-2489.0400000000081"/>
    <n v="519.83999999999651"/>
    <n v="4635.7300000000105"/>
    <n v="8333.5999999999767"/>
    <n v="2387.9700000000012"/>
    <n v="4344.9799999999959"/>
    <x v="0"/>
    <x v="0"/>
  </r>
  <r>
    <x v="6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4"/>
    <n v="1587.01"/>
    <n v="0"/>
    <x v="0"/>
    <m/>
    <m/>
    <n v="0"/>
    <n v="0"/>
    <n v="0"/>
    <n v="0"/>
    <n v="0"/>
    <n v="0"/>
    <n v="0"/>
    <n v="0"/>
    <n v="1587.01"/>
    <n v="0"/>
    <n v="0"/>
    <n v="0"/>
    <n v="0"/>
    <n v="0"/>
    <n v="0"/>
    <n v="0"/>
    <n v="0"/>
    <n v="0"/>
    <n v="0"/>
    <n v="0"/>
    <x v="0"/>
    <x v="0"/>
  </r>
  <r>
    <x v="6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.51000000000022"/>
    <x v="0"/>
    <x v="0"/>
  </r>
  <r>
    <x v="62"/>
    <x v="7"/>
    <n v="124183.91"/>
    <n v="319346.28999999998"/>
    <x v="0"/>
    <n v="13756.869999999999"/>
    <m/>
    <n v="66361.330000000016"/>
    <n v="80094.62"/>
    <n v="-8179.1100000000151"/>
    <n v="70167.950000000012"/>
    <n v="610"/>
    <n v="87266.91"/>
    <n v="-1764.7999999999884"/>
    <n v="9617.3899999999849"/>
    <n v="21123.949999999997"/>
    <n v="42865.070000000007"/>
    <n v="20605.409999999989"/>
    <n v="7743.039999999979"/>
    <n v="2606.1200000000099"/>
    <n v="3220.2000000000116"/>
    <n v="2163"/>
    <n v="7309.5499999999884"/>
    <n v="6378.1399999999994"/>
    <n v="10538.559999999998"/>
    <n v="522.99999999999955"/>
    <n v="385.79999999999927"/>
    <x v="0"/>
    <x v="0"/>
  </r>
  <r>
    <x v="62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9"/>
    <n v="468.53"/>
    <n v="468.5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.53"/>
    <n v="0"/>
    <x v="0"/>
    <x v="0"/>
  </r>
  <r>
    <x v="62"/>
    <x v="10"/>
    <n v="721.60000000000036"/>
    <n v="721.60000000000036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1.60000000000036"/>
    <n v="2091.38"/>
    <x v="0"/>
    <x v="0"/>
  </r>
  <r>
    <x v="62"/>
    <x v="11"/>
    <n v="987.8799999999992"/>
    <n v="987.879999999999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7.8799999999992"/>
    <n v="1161.2000000000007"/>
    <x v="0"/>
    <x v="0"/>
  </r>
  <r>
    <x v="62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8.0599999999995"/>
    <x v="0"/>
    <x v="0"/>
  </r>
  <r>
    <x v="62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0.8099999999995"/>
    <x v="0"/>
    <x v="0"/>
  </r>
  <r>
    <x v="62"/>
    <x v="14"/>
    <n v="212118.09000000003"/>
    <n v="300419.98"/>
    <x v="0"/>
    <n v="932.0100000000001"/>
    <n v="6239.41"/>
    <n v="108672.05999999998"/>
    <n v="82898.569999999992"/>
    <n v="8831.6500000000233"/>
    <n v="49694.729999999996"/>
    <n v="6329.9799999998941"/>
    <n v="20173.48000000001"/>
    <n v="12970.570000000036"/>
    <n v="30431.950000000012"/>
    <n v="838.10000000006403"/>
    <n v="20162.75999999998"/>
    <n v="45201.040000000008"/>
    <n v="22485.140000000014"/>
    <n v="6709.3899999999849"/>
    <n v="15270.329999999987"/>
    <n v="3494.6600000000035"/>
    <n v="6736.1600000000035"/>
    <n v="13078.390000000014"/>
    <n v="41267.209999999992"/>
    <n v="5060.2400000000052"/>
    <n v="1167.3199999999997"/>
    <x v="0"/>
    <x v="0"/>
  </r>
  <r>
    <x v="62"/>
    <x v="15"/>
    <n v="2001.9400000000005"/>
    <n v="2001.940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1.9400000000005"/>
    <n v="0"/>
    <x v="0"/>
    <x v="0"/>
  </r>
  <r>
    <x v="62"/>
    <x v="16"/>
    <n v="4320.9000000000015"/>
    <n v="37935.060000000005"/>
    <x v="0"/>
    <m/>
    <m/>
    <n v="0"/>
    <n v="5150.4799999999996"/>
    <n v="0"/>
    <n v="0"/>
    <n v="0"/>
    <n v="0"/>
    <n v="0"/>
    <n v="0"/>
    <n v="0"/>
    <n v="28463.680000000004"/>
    <n v="0"/>
    <n v="0"/>
    <n v="0"/>
    <n v="0"/>
    <n v="0"/>
    <n v="0"/>
    <n v="0"/>
    <n v="0"/>
    <n v="4320.9000000000015"/>
    <n v="0"/>
    <x v="0"/>
    <x v="0"/>
  </r>
  <r>
    <x v="6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2"/>
    <x v="19"/>
    <n v="1693.4399999999987"/>
    <n v="1693.43999999999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3.4399999999987"/>
    <n v="3989.5300000000025"/>
    <x v="0"/>
    <x v="0"/>
  </r>
  <r>
    <x v="62"/>
    <x v="20"/>
    <n v="1088.2599999999984"/>
    <n v="1088.25999999999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8.2599999999984"/>
    <n v="1057.1299999999974"/>
    <x v="0"/>
    <x v="0"/>
  </r>
  <r>
    <x v="62"/>
    <x v="21"/>
    <n v="-455.11999999999932"/>
    <n v="12198.61"/>
    <x v="0"/>
    <n v="-3323.23"/>
    <m/>
    <n v="-455.11999999999944"/>
    <n v="0"/>
    <n v="3323.2299999999996"/>
    <n v="0"/>
    <n v="0"/>
    <n v="0"/>
    <n v="455.12"/>
    <n v="12198.61"/>
    <n v="-455.11999999999944"/>
    <n v="0"/>
    <n v="0"/>
    <n v="0"/>
    <n v="0"/>
    <n v="0"/>
    <n v="0"/>
    <n v="0"/>
    <n v="0"/>
    <n v="0"/>
    <n v="0"/>
    <n v="830.96999999999935"/>
    <x v="0"/>
    <x v="0"/>
  </r>
  <r>
    <x v="6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1"/>
    <n v="1914.98"/>
    <n v="752.78"/>
    <x v="0"/>
    <m/>
    <m/>
    <n v="915.92"/>
    <n v="0"/>
    <n v="0"/>
    <n v="0"/>
    <n v="0"/>
    <n v="0"/>
    <n v="438.90499999999986"/>
    <n v="0"/>
    <n v="270.96500000000015"/>
    <n v="0"/>
    <n v="0"/>
    <n v="0"/>
    <n v="0"/>
    <n v="0"/>
    <n v="1686.81"/>
    <n v="752.78"/>
    <n v="-1397.62"/>
    <n v="0"/>
    <n v="0"/>
    <n v="0"/>
    <x v="0"/>
    <x v="0"/>
  </r>
  <r>
    <x v="63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3"/>
    <n v="224.69"/>
    <n v="0"/>
    <x v="0"/>
    <m/>
    <m/>
    <n v="0"/>
    <n v="0"/>
    <n v="0"/>
    <n v="0"/>
    <n v="0"/>
    <n v="0"/>
    <n v="0"/>
    <n v="0"/>
    <n v="0"/>
    <n v="0"/>
    <n v="224.69"/>
    <n v="0"/>
    <n v="0"/>
    <n v="0"/>
    <n v="0"/>
    <n v="0"/>
    <n v="0"/>
    <n v="0"/>
    <n v="0"/>
    <n v="0"/>
    <x v="0"/>
    <x v="0"/>
  </r>
  <r>
    <x v="63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9"/>
    <n v="6972.66"/>
    <n v="5706.14"/>
    <x v="0"/>
    <m/>
    <n v="1974.87"/>
    <n v="1008.83"/>
    <n v="0"/>
    <n v="0"/>
    <n v="0"/>
    <n v="0"/>
    <n v="868.72000000000025"/>
    <n v="1147.1866666666665"/>
    <n v="256.80999999999995"/>
    <n v="431.20333333333338"/>
    <n v="0"/>
    <n v="2271.5000000000005"/>
    <n v="1642.9999999999995"/>
    <n v="0"/>
    <n v="0"/>
    <n v="1124.42"/>
    <n v="962.74000000000069"/>
    <n v="989.51999999999953"/>
    <n v="0"/>
    <n v="0"/>
    <n v="1202.4499999999998"/>
    <x v="0"/>
    <x v="0"/>
  </r>
  <r>
    <x v="63"/>
    <x v="10"/>
    <n v="48.18"/>
    <n v="0"/>
    <x v="0"/>
    <m/>
    <m/>
    <n v="48.18"/>
    <n v="0"/>
    <n v="0"/>
    <n v="0"/>
    <n v="0"/>
    <n v="0"/>
    <n v="-2.0000000000003126E-2"/>
    <n v="0"/>
    <n v="2.0000000000003126E-2"/>
    <n v="0"/>
    <n v="0"/>
    <n v="0"/>
    <n v="0"/>
    <n v="0"/>
    <n v="0"/>
    <n v="0"/>
    <n v="0"/>
    <n v="0"/>
    <n v="0"/>
    <n v="0"/>
    <x v="0"/>
    <x v="0"/>
  </r>
  <r>
    <x v="63"/>
    <x v="11"/>
    <n v="15477.379999999997"/>
    <n v="13052.27"/>
    <x v="0"/>
    <m/>
    <n v="-22.95"/>
    <n v="2697.57"/>
    <n v="6714.59"/>
    <n v="0"/>
    <n v="381.50999999999931"/>
    <n v="0"/>
    <n v="0"/>
    <n v="5045.246666666666"/>
    <n v="0"/>
    <n v="1548.5633333333326"/>
    <n v="1938.6400000000012"/>
    <n v="-1527.579999999999"/>
    <n v="0"/>
    <n v="0"/>
    <n v="0"/>
    <n v="5260.2599999999993"/>
    <n v="81.559999999999491"/>
    <n v="0"/>
    <n v="1505.6000000000004"/>
    <n v="2453.3199999999997"/>
    <n v="0"/>
    <x v="0"/>
    <x v="0"/>
  </r>
  <r>
    <x v="6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13"/>
    <n v="15575.12"/>
    <n v="20969.14"/>
    <x v="0"/>
    <m/>
    <m/>
    <n v="3689.69"/>
    <n v="3405.42"/>
    <n v="0"/>
    <n v="146.28999999999996"/>
    <n v="0"/>
    <n v="2485.9799999999996"/>
    <n v="1794.06"/>
    <n v="1547.4300000000003"/>
    <n v="1096.75"/>
    <n v="599.76000000000022"/>
    <n v="2946.8700000000008"/>
    <n v="298.86999999999989"/>
    <n v="0"/>
    <n v="0"/>
    <n v="1106.2299999999996"/>
    <n v="3473.0699999999997"/>
    <n v="1208.58"/>
    <n v="5279.380000000001"/>
    <n v="3732.9400000000005"/>
    <n v="1436.7199999999975"/>
    <x v="0"/>
    <x v="0"/>
  </r>
  <r>
    <x v="6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15"/>
    <n v="6132.08"/>
    <n v="2214.5099999999993"/>
    <x v="0"/>
    <m/>
    <m/>
    <n v="2378.2199999999998"/>
    <n v="291.58"/>
    <n v="0"/>
    <n v="665.2"/>
    <n v="0"/>
    <n v="428.6400000000001"/>
    <n v="1025.105"/>
    <n v="144.98000000000002"/>
    <n v="680.66499999999996"/>
    <n v="0"/>
    <n v="695.57999999999993"/>
    <n v="348.42999999999984"/>
    <n v="0"/>
    <n v="0"/>
    <n v="0"/>
    <n v="-109.89999999999986"/>
    <n v="1138.8200000000006"/>
    <n v="231.88999999999987"/>
    <n v="213.6899999999996"/>
    <n v="0"/>
    <x v="0"/>
    <x v="0"/>
  </r>
  <r>
    <x v="63"/>
    <x v="16"/>
    <n v="173121.29"/>
    <n v="143467.85000000003"/>
    <x v="0"/>
    <m/>
    <n v="2388.5"/>
    <n v="7158.4"/>
    <n v="91096.01"/>
    <n v="0"/>
    <n v="5558.0299999999988"/>
    <n v="0"/>
    <n v="644"/>
    <n v="73895.466666666674"/>
    <n v="2660.2000000000116"/>
    <n v="16210.773333333331"/>
    <n v="1033.1999999999971"/>
    <n v="8746.6999999999971"/>
    <n v="10409.099999999991"/>
    <n v="0"/>
    <n v="0"/>
    <n v="42788.03"/>
    <n v="4166"/>
    <n v="5575.8099999999977"/>
    <n v="6766.7000000000116"/>
    <n v="18746.110000000015"/>
    <n v="4471.2599999999948"/>
    <x v="0"/>
    <x v="0"/>
  </r>
  <r>
    <x v="6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3"/>
    <x v="20"/>
    <n v="74895.59"/>
    <n v="86422.45"/>
    <x v="0"/>
    <m/>
    <n v="419.37"/>
    <n v="13759.99"/>
    <n v="38294.43"/>
    <n v="0"/>
    <n v="25144.36"/>
    <n v="0"/>
    <n v="4450.6499999999942"/>
    <n v="18073.501666666671"/>
    <n v="1397.6100000000006"/>
    <n v="6366.6983333333337"/>
    <n v="4884.6000000000058"/>
    <n v="16225.75"/>
    <n v="2101.5800000000017"/>
    <n v="0"/>
    <n v="0"/>
    <n v="7798.32"/>
    <n v="2200.9499999999971"/>
    <n v="7379.57"/>
    <n v="2237.1399999999994"/>
    <n v="5291.7599999999948"/>
    <n v="8436.0999999999913"/>
    <x v="0"/>
    <x v="0"/>
  </r>
  <r>
    <x v="63"/>
    <x v="21"/>
    <n v="29096.49"/>
    <n v="28946.47"/>
    <x v="0"/>
    <m/>
    <n v="-46.6"/>
    <n v="4169.5"/>
    <n v="7718.1100000000006"/>
    <n v="0"/>
    <n v="3770.9400000000005"/>
    <n v="0"/>
    <n v="-120.04000000000087"/>
    <n v="4212.1916666666675"/>
    <n v="6690.5"/>
    <n v="1676.3383333333331"/>
    <n v="2626.2799999999988"/>
    <n v="1537.1599999999999"/>
    <n v="-86.899999999997817"/>
    <n v="0"/>
    <n v="0"/>
    <n v="3803.9300000000003"/>
    <n v="2811.0099999999984"/>
    <n v="8114.1999999999989"/>
    <n v="0"/>
    <n v="5583.1700000000019"/>
    <n v="5982.7999999999993"/>
    <x v="0"/>
    <x v="0"/>
  </r>
  <r>
    <x v="64"/>
    <x v="0"/>
    <n v="7427.2"/>
    <n v="9042.9"/>
    <x v="0"/>
    <n v="2099"/>
    <n v="798.93"/>
    <n v="460"/>
    <n v="0"/>
    <n v="0"/>
    <n v="1012.6899999999999"/>
    <n v="0"/>
    <n v="92"/>
    <n v="3024.5"/>
    <n v="1666.7000000000003"/>
    <n v="0"/>
    <n v="0"/>
    <n v="0"/>
    <n v="919.7199999999998"/>
    <n v="0"/>
    <n v="0"/>
    <n v="1843.6999999999998"/>
    <n v="0"/>
    <n v="0"/>
    <n v="4552.8599999999997"/>
    <n v="0"/>
    <n v="0"/>
    <x v="0"/>
    <x v="0"/>
  </r>
  <r>
    <x v="6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2"/>
    <n v="297.44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297.44"/>
    <n v="0"/>
    <n v="0"/>
    <n v="0"/>
    <x v="0"/>
    <x v="0"/>
  </r>
  <r>
    <x v="6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4"/>
    <n v="16699.34"/>
    <n v="13904.46"/>
    <x v="0"/>
    <n v="799.69"/>
    <n v="281.88"/>
    <n v="530.29999999999995"/>
    <n v="0"/>
    <n v="899.68999999999983"/>
    <n v="1491.4499999999998"/>
    <n v="0"/>
    <n v="332.94000000000005"/>
    <n v="0"/>
    <n v="260"/>
    <n v="2738.69"/>
    <n v="0"/>
    <n v="0"/>
    <n v="471.42000000000007"/>
    <n v="666.65000000000055"/>
    <n v="0"/>
    <n v="701.36999999999989"/>
    <n v="0"/>
    <n v="865.19999999999982"/>
    <n v="1569.02"/>
    <n v="9497.75"/>
    <n v="4618.8199999999924"/>
    <x v="0"/>
    <x v="0"/>
  </r>
  <r>
    <x v="64"/>
    <x v="5"/>
    <n v="0"/>
    <n v="1604"/>
    <x v="0"/>
    <m/>
    <n v="0"/>
    <n v="0"/>
    <n v="0"/>
    <n v="0"/>
    <n v="0"/>
    <n v="0"/>
    <n v="0"/>
    <n v="0"/>
    <n v="1604"/>
    <n v="0"/>
    <n v="0"/>
    <n v="0"/>
    <n v="0"/>
    <n v="0"/>
    <n v="0"/>
    <n v="0"/>
    <n v="0"/>
    <n v="0"/>
    <n v="0"/>
    <n v="0"/>
    <n v="0"/>
    <x v="0"/>
    <x v="0"/>
  </r>
  <r>
    <x v="6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7"/>
    <n v="301.24"/>
    <n v="0"/>
    <x v="0"/>
    <m/>
    <n v="0"/>
    <n v="0"/>
    <n v="0"/>
    <n v="0"/>
    <n v="0"/>
    <n v="0"/>
    <n v="0"/>
    <n v="0"/>
    <n v="0"/>
    <n v="0"/>
    <n v="0"/>
    <n v="301.24"/>
    <n v="0"/>
    <n v="0"/>
    <n v="0"/>
    <n v="0"/>
    <n v="0"/>
    <n v="0"/>
    <n v="0"/>
    <n v="0"/>
    <n v="0"/>
    <x v="0"/>
    <x v="0"/>
  </r>
  <r>
    <x v="64"/>
    <x v="8"/>
    <n v="887.08"/>
    <n v="1123.69"/>
    <x v="0"/>
    <m/>
    <n v="0"/>
    <n v="522.20000000000005"/>
    <n v="653.28"/>
    <n v="0"/>
    <n v="0"/>
    <n v="0"/>
    <n v="0"/>
    <n v="0"/>
    <n v="0"/>
    <n v="0"/>
    <n v="470.41000000000008"/>
    <n v="0"/>
    <n v="0"/>
    <n v="0"/>
    <n v="0"/>
    <n v="0"/>
    <n v="0"/>
    <n v="364.88"/>
    <n v="0"/>
    <n v="0"/>
    <n v="0"/>
    <x v="0"/>
    <x v="0"/>
  </r>
  <r>
    <x v="6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4"/>
    <n v="1926.91"/>
    <n v="5224.76"/>
    <x v="0"/>
    <m/>
    <n v="4510.53"/>
    <n v="0"/>
    <n v="0"/>
    <n v="0"/>
    <n v="714.23000000000047"/>
    <n v="326.89999999999998"/>
    <n v="0"/>
    <n v="0"/>
    <n v="0"/>
    <n v="202.30000000000007"/>
    <n v="0"/>
    <n v="0"/>
    <n v="0"/>
    <n v="0"/>
    <n v="0"/>
    <n v="1397.71"/>
    <n v="0"/>
    <n v="0"/>
    <n v="0"/>
    <n v="0"/>
    <n v="0"/>
    <x v="0"/>
    <x v="0"/>
  </r>
  <r>
    <x v="64"/>
    <x v="15"/>
    <n v="461.35"/>
    <n v="834.2"/>
    <x v="0"/>
    <m/>
    <n v="0"/>
    <n v="0"/>
    <n v="0"/>
    <n v="461.35"/>
    <n v="388.5"/>
    <n v="0"/>
    <n v="0"/>
    <n v="0"/>
    <n v="0"/>
    <n v="0"/>
    <n v="0"/>
    <n v="0"/>
    <n v="0"/>
    <n v="0"/>
    <n v="0"/>
    <n v="0"/>
    <n v="0"/>
    <n v="0"/>
    <n v="445.70000000000005"/>
    <n v="0"/>
    <n v="0"/>
    <x v="0"/>
    <x v="0"/>
  </r>
  <r>
    <x v="64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7"/>
    <n v="1381.47"/>
    <n v="5250"/>
    <x v="0"/>
    <m/>
    <n v="0"/>
    <n v="0"/>
    <n v="0"/>
    <n v="0"/>
    <n v="0"/>
    <n v="0"/>
    <n v="5250"/>
    <n v="686.22"/>
    <n v="0"/>
    <n v="0"/>
    <n v="0"/>
    <n v="695.25"/>
    <n v="0"/>
    <n v="0"/>
    <n v="0"/>
    <n v="0"/>
    <n v="0"/>
    <n v="0"/>
    <n v="0"/>
    <n v="0"/>
    <n v="0"/>
    <x v="0"/>
    <x v="0"/>
  </r>
  <r>
    <x v="6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4"/>
    <x v="19"/>
    <n v="8969.23"/>
    <n v="7975.32"/>
    <x v="0"/>
    <n v="2211.21"/>
    <n v="1995.98"/>
    <n v="977.50999999999976"/>
    <n v="698.09999999999991"/>
    <n v="2101.14"/>
    <n v="1998.6800000000003"/>
    <n v="0"/>
    <n v="959.40999999999985"/>
    <n v="0"/>
    <n v="504.32999999999993"/>
    <n v="1756.3400000000001"/>
    <n v="0"/>
    <n v="1385.71"/>
    <n v="959.85000000000036"/>
    <n v="0"/>
    <n v="0"/>
    <n v="0"/>
    <n v="858.96999999999935"/>
    <n v="537.31999999999971"/>
    <n v="0"/>
    <n v="0"/>
    <n v="0"/>
    <x v="0"/>
    <x v="0"/>
  </r>
  <r>
    <x v="64"/>
    <x v="20"/>
    <n v="69099.819999999992"/>
    <n v="69026.59"/>
    <x v="0"/>
    <m/>
    <n v="0"/>
    <n v="230.78"/>
    <n v="0"/>
    <n v="0"/>
    <n v="252.5"/>
    <n v="0"/>
    <n v="0"/>
    <n v="0"/>
    <n v="0"/>
    <n v="0"/>
    <n v="0"/>
    <n v="0"/>
    <n v="0"/>
    <n v="0"/>
    <n v="0"/>
    <n v="94.950000000000017"/>
    <n v="0"/>
    <n v="0"/>
    <n v="0"/>
    <n v="68774.09"/>
    <n v="6780.5400000000373"/>
    <x v="0"/>
    <x v="0"/>
  </r>
  <r>
    <x v="64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8"/>
    <n v="0"/>
    <n v="1246"/>
    <x v="0"/>
    <m/>
    <m/>
    <n v="0"/>
    <n v="0"/>
    <n v="0"/>
    <n v="1246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8"/>
    <n v="22542.560000000001"/>
    <n v="26940.959999999999"/>
    <x v="0"/>
    <n v="1495.68"/>
    <n v="1076.6400000000001"/>
    <n v="1402.8"/>
    <n v="3440.4699999999993"/>
    <n v="0"/>
    <n v="7376.81"/>
    <n v="1219.7499999999995"/>
    <n v="2641.3899999999994"/>
    <n v="2814.96"/>
    <n v="2839.74"/>
    <n v="4548.96"/>
    <n v="1197.6900000000023"/>
    <n v="2548.8500000000004"/>
    <n v="1780.6799999999967"/>
    <n v="1414.1800000000003"/>
    <n v="1047.6600000000035"/>
    <n v="3731.5099999999984"/>
    <n v="2652.7799999999988"/>
    <n v="1966.6900000000023"/>
    <n v="1487.9199999999983"/>
    <n v="1399.1800000000003"/>
    <n v="0"/>
    <x v="0"/>
    <x v="0"/>
  </r>
  <r>
    <x v="66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6"/>
    <x v="21"/>
    <n v="212093.46"/>
    <n v="366482.38"/>
    <x v="0"/>
    <n v="265.10000000000002"/>
    <n v="10382.61"/>
    <n v="39951.32"/>
    <n v="42034.080000000002"/>
    <n v="30123.53"/>
    <n v="31217.929999999993"/>
    <n v="3850.6600000000035"/>
    <n v="37307.53"/>
    <n v="8610.5699999999924"/>
    <n v="52708.5"/>
    <n v="32417.630000000005"/>
    <n v="60860.110000000015"/>
    <n v="10996.169999999998"/>
    <n v="58103.719999999972"/>
    <n v="17342.300000000003"/>
    <n v="6762.25"/>
    <n v="24468.959999999992"/>
    <n v="34505.23000000004"/>
    <n v="23983.960000000021"/>
    <n v="12517.159999999974"/>
    <n v="20083.25999999998"/>
    <n v="52681.94"/>
    <x v="0"/>
    <x v="0"/>
  </r>
  <r>
    <x v="67"/>
    <x v="0"/>
    <n v="7630.51"/>
    <n v="4651.55"/>
    <x v="0"/>
    <n v="1670.21"/>
    <n v="0"/>
    <n v="0"/>
    <n v="0"/>
    <n v="0"/>
    <n v="0"/>
    <n v="0"/>
    <n v="746.63"/>
    <n v="0"/>
    <n v="1217.67"/>
    <n v="2680.8999999999996"/>
    <n v="0"/>
    <n v="0"/>
    <n v="1455.4600000000003"/>
    <n v="2263.4500000000007"/>
    <n v="0"/>
    <n v="1015.9499999999998"/>
    <n v="0"/>
    <n v="0"/>
    <n v="1231.79"/>
    <n v="0"/>
    <n v="0"/>
    <x v="0"/>
    <x v="0"/>
  </r>
  <r>
    <x v="67"/>
    <x v="1"/>
    <n v="0"/>
    <n v="1854.11"/>
    <x v="0"/>
    <m/>
    <n v="0"/>
    <n v="0"/>
    <n v="0"/>
    <n v="0"/>
    <n v="0"/>
    <n v="0"/>
    <n v="0"/>
    <n v="0"/>
    <n v="0"/>
    <n v="0"/>
    <n v="0"/>
    <n v="0"/>
    <n v="1024.69"/>
    <n v="0"/>
    <n v="0"/>
    <n v="0"/>
    <n v="829.41999999999985"/>
    <n v="0"/>
    <n v="0"/>
    <n v="0"/>
    <n v="0"/>
    <x v="0"/>
    <x v="0"/>
  </r>
  <r>
    <x v="67"/>
    <x v="2"/>
    <n v="49592.03"/>
    <n v="60036.91"/>
    <x v="0"/>
    <n v="6280.58"/>
    <n v="4330.9799999999996"/>
    <n v="5018.7800000000007"/>
    <n v="6070.09"/>
    <n v="99.539999999999054"/>
    <n v="5029.9600000000009"/>
    <n v="0"/>
    <n v="4726.7100000000009"/>
    <n v="3113.4799999999996"/>
    <n v="5332.8299999999981"/>
    <n v="3984.0300000000007"/>
    <n v="4807.7200000000012"/>
    <n v="7130.119999999999"/>
    <n v="7392.7799999999988"/>
    <n v="4611.3000000000029"/>
    <n v="3577.1399999999994"/>
    <n v="12991.869999999995"/>
    <n v="5430.75"/>
    <n v="0"/>
    <n v="6975.6200000000026"/>
    <n v="6362.3300000000017"/>
    <n v="8206.4900000000052"/>
    <x v="0"/>
    <x v="0"/>
  </r>
  <r>
    <x v="67"/>
    <x v="3"/>
    <n v="2179.8200000000002"/>
    <n v="3351.3100000000004"/>
    <x v="0"/>
    <m/>
    <n v="0"/>
    <n v="0"/>
    <n v="1254.1500000000001"/>
    <n v="0"/>
    <n v="-82.660000000000082"/>
    <n v="0"/>
    <n v="0"/>
    <n v="0"/>
    <n v="0"/>
    <n v="0"/>
    <n v="0"/>
    <n v="0"/>
    <n v="0"/>
    <n v="0"/>
    <n v="0"/>
    <n v="0"/>
    <n v="0"/>
    <n v="0"/>
    <n v="0"/>
    <n v="2179.8200000000002"/>
    <n v="84.119999999999891"/>
    <x v="0"/>
    <x v="0"/>
  </r>
  <r>
    <x v="67"/>
    <x v="4"/>
    <n v="6499.98"/>
    <n v="11408.63"/>
    <x v="0"/>
    <m/>
    <n v="3678.95"/>
    <n v="327.60000000000002"/>
    <n v="0"/>
    <n v="0"/>
    <n v="0"/>
    <n v="0"/>
    <n v="3485.6400000000003"/>
    <n v="0"/>
    <n v="0"/>
    <n v="0"/>
    <n v="0"/>
    <n v="3046.7400000000002"/>
    <n v="0"/>
    <n v="0"/>
    <n v="491.39999999999964"/>
    <n v="3125.6399999999994"/>
    <n v="0"/>
    <n v="0"/>
    <n v="3752.6399999999994"/>
    <n v="0"/>
    <n v="1608.75"/>
    <x v="0"/>
    <x v="0"/>
  </r>
  <r>
    <x v="67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7"/>
    <x v="6"/>
    <n v="2330.64"/>
    <n v="2363.25"/>
    <x v="0"/>
    <m/>
    <n v="0"/>
    <n v="588.95000000000005"/>
    <n v="768.62"/>
    <n v="54.599999999999909"/>
    <n v="0"/>
    <n v="0"/>
    <n v="0"/>
    <n v="166.78000000000009"/>
    <n v="492.37"/>
    <n v="691.37"/>
    <n v="489.15000000000009"/>
    <n v="0"/>
    <n v="0"/>
    <n v="828.93999999999983"/>
    <n v="0"/>
    <n v="0"/>
    <n v="613.1099999999999"/>
    <n v="0"/>
    <n v="0"/>
    <n v="0"/>
    <n v="0"/>
    <x v="0"/>
    <x v="0"/>
  </r>
  <r>
    <x v="67"/>
    <x v="7"/>
    <n v="3872.07"/>
    <n v="5836.02"/>
    <x v="0"/>
    <n v="926.22"/>
    <n v="693.6"/>
    <n v="0"/>
    <n v="0"/>
    <n v="0"/>
    <n v="620.57000000000005"/>
    <n v="303.39999999999986"/>
    <n v="410.40999999999985"/>
    <n v="0"/>
    <n v="780.20000000000027"/>
    <n v="693.60000000000014"/>
    <n v="1143.7599999999998"/>
    <n v="986.35000000000014"/>
    <n v="290.94000000000005"/>
    <n v="0"/>
    <n v="645.83999999999969"/>
    <n v="962.5"/>
    <n v="364.20000000000073"/>
    <n v="0"/>
    <n v="886.5"/>
    <n v="0"/>
    <n v="0"/>
    <x v="0"/>
    <x v="0"/>
  </r>
  <r>
    <x v="67"/>
    <x v="8"/>
    <n v="10858.659999999998"/>
    <n v="10403.929999999998"/>
    <x v="0"/>
    <n v="1013.33"/>
    <n v="806.31"/>
    <n v="2660.1"/>
    <n v="0"/>
    <n v="141.12000000000035"/>
    <n v="0"/>
    <n v="0"/>
    <n v="978.15000000000009"/>
    <n v="2468.16"/>
    <n v="1117.23"/>
    <n v="1063.9499999999998"/>
    <n v="2815.31"/>
    <n v="1817.75"/>
    <n v="962.09000000000015"/>
    <n v="0"/>
    <n v="869.04"/>
    <n v="2767.6499999999996"/>
    <n v="3078.79"/>
    <n v="0"/>
    <n v="850.40999999999985"/>
    <n v="-1073.4000000000015"/>
    <n v="0"/>
    <x v="0"/>
    <x v="0"/>
  </r>
  <r>
    <x v="67"/>
    <x v="9"/>
    <n v="2289.7299999999996"/>
    <n v="3373.9199999999996"/>
    <x v="0"/>
    <n v="434.16"/>
    <n v="495"/>
    <n v="627.59999999999991"/>
    <n v="293.39999999999998"/>
    <n v="0"/>
    <n v="0"/>
    <n v="0"/>
    <n v="331.65999999999997"/>
    <n v="0"/>
    <n v="173.40000000000009"/>
    <n v="299.25600000000009"/>
    <n v="391.04999999999995"/>
    <n v="0.14400000000000546"/>
    <n v="0"/>
    <n v="0"/>
    <n v="0"/>
    <n v="0"/>
    <n v="0"/>
    <n v="0"/>
    <n v="760.83999999999992"/>
    <n v="928.56999999999971"/>
    <n v="1790.5900000000001"/>
    <x v="0"/>
    <x v="0"/>
  </r>
  <r>
    <x v="67"/>
    <x v="10"/>
    <n v="3819.74"/>
    <n v="4139.34"/>
    <x v="0"/>
    <n v="1044.3399999999999"/>
    <n v="0"/>
    <n v="307.23"/>
    <n v="964.15"/>
    <n v="929.74"/>
    <n v="0"/>
    <n v="0"/>
    <n v="598.94999999999993"/>
    <n v="0"/>
    <n v="0"/>
    <n v="0"/>
    <n v="1187.5900000000001"/>
    <n v="0"/>
    <n v="0"/>
    <n v="579.44000000000005"/>
    <n v="0"/>
    <n v="958.98999999999978"/>
    <n v="0"/>
    <n v="0"/>
    <n v="1388.65"/>
    <n v="0"/>
    <n v="0"/>
    <x v="0"/>
    <x v="0"/>
  </r>
  <r>
    <x v="67"/>
    <x v="11"/>
    <n v="8847.64"/>
    <n v="14326.529999999999"/>
    <x v="0"/>
    <n v="1124.45"/>
    <n v="919.81"/>
    <n v="0"/>
    <n v="1642.69"/>
    <n v="1081.9199999999998"/>
    <n v="1087.4899999999998"/>
    <n v="0"/>
    <n v="821.98000000000047"/>
    <n v="933.74000000000024"/>
    <n v="0"/>
    <n v="0"/>
    <n v="7022.2699999999995"/>
    <n v="1040.7899999999995"/>
    <n v="823.53000000000065"/>
    <n v="1628.46"/>
    <n v="0"/>
    <n v="2036.4000000000005"/>
    <n v="0"/>
    <n v="0"/>
    <n v="1006.8799999999992"/>
    <n v="1001.8800000000001"/>
    <n v="2238.4299999999994"/>
    <x v="0"/>
    <x v="0"/>
  </r>
  <r>
    <x v="67"/>
    <x v="12"/>
    <n v="9381.11"/>
    <n v="9277.2800000000007"/>
    <x v="0"/>
    <n v="803.6"/>
    <n v="898.21"/>
    <n v="1466.9900000000002"/>
    <n v="0"/>
    <n v="0"/>
    <n v="898.19"/>
    <n v="0"/>
    <n v="0"/>
    <n v="912.31999999999971"/>
    <n v="1073.2799999999997"/>
    <n v="0"/>
    <n v="2180.4699999999998"/>
    <n v="1612.3500000000004"/>
    <n v="1313.83"/>
    <n v="922.80999999999949"/>
    <n v="0"/>
    <n v="2759.8700000000008"/>
    <n v="1076.1300000000001"/>
    <n v="0"/>
    <n v="934.00000000000091"/>
    <n v="903.17000000000007"/>
    <n v="1054.3700000000008"/>
    <x v="0"/>
    <x v="0"/>
  </r>
  <r>
    <x v="67"/>
    <x v="13"/>
    <n v="9972.14"/>
    <n v="10784.84"/>
    <x v="0"/>
    <n v="1873.37"/>
    <n v="718.16"/>
    <n v="0"/>
    <n v="0"/>
    <n v="0"/>
    <n v="1267.1199999999999"/>
    <n v="1202.42"/>
    <n v="1528.5500000000002"/>
    <n v="0"/>
    <n v="1964.37"/>
    <n v="1515.6800000000003"/>
    <n v="0"/>
    <n v="2191.8599999999997"/>
    <n v="1409.33"/>
    <n v="0"/>
    <n v="1160.3200000000006"/>
    <n v="1601.5699999999997"/>
    <n v="1098.9699999999993"/>
    <n v="0"/>
    <n v="50.780000000000655"/>
    <n v="1587.2399999999998"/>
    <n v="230.39999999999964"/>
    <x v="0"/>
    <x v="0"/>
  </r>
  <r>
    <x v="67"/>
    <x v="14"/>
    <n v="60779.389999999992"/>
    <n v="62267.299999999996"/>
    <x v="0"/>
    <n v="10570.48"/>
    <n v="6062.34"/>
    <n v="4689.42"/>
    <n v="4996.2199999999993"/>
    <n v="0"/>
    <n v="6446.5500000000011"/>
    <n v="252"/>
    <n v="2627.0699999999997"/>
    <n v="7621.5399999999991"/>
    <n v="7271.18"/>
    <n v="2410.4799999999996"/>
    <n v="1100.3999999999978"/>
    <n v="4872.6700000000019"/>
    <n v="5072.9600000000028"/>
    <n v="6319.2000000000007"/>
    <n v="2587.6800000000003"/>
    <n v="12618.229999999996"/>
    <n v="4736.5"/>
    <n v="0"/>
    <n v="9941.0299999999988"/>
    <n v="11425.369999999995"/>
    <n v="7275.1499999999942"/>
    <x v="0"/>
    <x v="0"/>
  </r>
  <r>
    <x v="67"/>
    <x v="15"/>
    <n v="10403.529999999999"/>
    <n v="11570.74"/>
    <x v="0"/>
    <n v="134.61000000000001"/>
    <n v="0"/>
    <n v="1393.7800000000002"/>
    <n v="820.59"/>
    <n v="563.29"/>
    <n v="381.75999999999988"/>
    <n v="0"/>
    <n v="0"/>
    <n v="0"/>
    <n v="1665.8600000000001"/>
    <n v="1350.3600000000001"/>
    <n v="1652.42"/>
    <n v="504.75"/>
    <n v="0"/>
    <n v="825.4399999999996"/>
    <n v="1316.0900000000001"/>
    <n v="1694.0200000000004"/>
    <n v="0"/>
    <n v="0"/>
    <n v="1796.7399999999998"/>
    <n v="3937.2799999999997"/>
    <n v="779.79999999999927"/>
    <x v="0"/>
    <x v="0"/>
  </r>
  <r>
    <x v="67"/>
    <x v="16"/>
    <n v="24553.079999999994"/>
    <n v="28193.379999999994"/>
    <x v="0"/>
    <n v="5792.24"/>
    <n v="810.03"/>
    <n v="821.5"/>
    <n v="0"/>
    <n v="820.0600000000004"/>
    <n v="17565.120000000003"/>
    <n v="0"/>
    <n v="0"/>
    <n v="2552.4299999999994"/>
    <n v="0"/>
    <n v="0"/>
    <n v="0"/>
    <n v="5097.6499999999996"/>
    <n v="0"/>
    <n v="908.46000000000095"/>
    <n v="0"/>
    <n v="5301.119999999999"/>
    <n v="4708.66"/>
    <n v="0"/>
    <n v="1849.9499999999971"/>
    <n v="3259.6199999999953"/>
    <n v="10253.089999999997"/>
    <x v="0"/>
    <x v="0"/>
  </r>
  <r>
    <x v="6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7"/>
    <x v="19"/>
    <n v="17636.990000000002"/>
    <n v="26558.62"/>
    <x v="0"/>
    <m/>
    <n v="1550.6"/>
    <n v="1569.18"/>
    <n v="2224.08"/>
    <n v="0"/>
    <n v="3120.4900000000002"/>
    <n v="1884.59"/>
    <n v="1717.2299999999996"/>
    <n v="0"/>
    <n v="3258.6900000000005"/>
    <n v="1732.5899999999997"/>
    <n v="3876.91"/>
    <n v="1854.75"/>
    <n v="4227.4399999999987"/>
    <n v="2238.6999999999998"/>
    <n v="552.84000000000015"/>
    <n v="8357.1800000000021"/>
    <n v="2748.1000000000022"/>
    <n v="0"/>
    <n v="3282.239999999998"/>
    <n v="0"/>
    <n v="0"/>
    <x v="0"/>
    <x v="0"/>
  </r>
  <r>
    <x v="67"/>
    <x v="20"/>
    <n v="18901.11"/>
    <n v="20099.29"/>
    <x v="0"/>
    <n v="1665.06"/>
    <n v="2984.03"/>
    <n v="2299.1799999999998"/>
    <n v="2299.6699999999996"/>
    <n v="1050.1999999999998"/>
    <n v="1051.5600000000004"/>
    <n v="0"/>
    <n v="2020.3199999999997"/>
    <n v="2279.5600000000004"/>
    <n v="2121.1200000000008"/>
    <n v="61.380000000000109"/>
    <n v="708.13999999999942"/>
    <n v="2213.9000000000005"/>
    <n v="3591.08"/>
    <n v="3719.3099999999995"/>
    <n v="1435.1599999999999"/>
    <n v="2592.0200000000004"/>
    <n v="867.71000000000095"/>
    <n v="0"/>
    <n v="0"/>
    <n v="3020.5"/>
    <n v="4875.8099999999977"/>
    <x v="0"/>
    <x v="0"/>
  </r>
  <r>
    <x v="67"/>
    <x v="21"/>
    <n v="43256.69000000001"/>
    <n v="42748.310000000012"/>
    <x v="0"/>
    <n v="2358.81"/>
    <n v="891.51"/>
    <n v="44.519999999999982"/>
    <n v="3523.0299999999997"/>
    <n v="0"/>
    <n v="838.23999999999978"/>
    <n v="0"/>
    <n v="0"/>
    <n v="3290.8999999999996"/>
    <n v="2343.9900000000007"/>
    <n v="1581.2000000000007"/>
    <n v="2445.3099999999995"/>
    <n v="1658.1599999999999"/>
    <n v="1076.7199999999993"/>
    <n v="424.82999999999993"/>
    <n v="0"/>
    <n v="6080.5399999999991"/>
    <n v="2001.0400000000009"/>
    <n v="0"/>
    <n v="1810.7399999999998"/>
    <n v="27817.73000000001"/>
    <n v="18135.22"/>
    <x v="0"/>
    <x v="0"/>
  </r>
  <r>
    <x v="68"/>
    <x v="0"/>
    <n v="642.41045730240512"/>
    <n v="642.4104573024051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2.41045730240512"/>
    <n v="544"/>
    <x v="0"/>
    <x v="0"/>
  </r>
  <r>
    <x v="68"/>
    <x v="1"/>
    <n v="0"/>
    <n v="3528.21"/>
    <x v="0"/>
    <m/>
    <m/>
    <n v="0"/>
    <n v="0"/>
    <n v="0"/>
    <n v="366.44"/>
    <n v="0"/>
    <n v="1713.38"/>
    <n v="0"/>
    <n v="229.25"/>
    <n v="0"/>
    <n v="464.54999999999973"/>
    <n v="0"/>
    <n v="0"/>
    <n v="0"/>
    <n v="754.59000000000015"/>
    <n v="0"/>
    <n v="0"/>
    <n v="0"/>
    <n v="0"/>
    <n v="0"/>
    <n v="40"/>
    <x v="0"/>
    <x v="0"/>
  </r>
  <r>
    <x v="68"/>
    <x v="2"/>
    <n v="3987.83"/>
    <n v="4901.47"/>
    <x v="0"/>
    <m/>
    <m/>
    <n v="375.48"/>
    <n v="826.07"/>
    <n v="0"/>
    <n v="491.1"/>
    <n v="0"/>
    <n v="0"/>
    <n v="153.51"/>
    <n v="630.09999999999991"/>
    <n v="1504.21"/>
    <n v="765.44"/>
    <n v="945.18000000000006"/>
    <n v="0"/>
    <n v="0"/>
    <n v="774.81"/>
    <n v="1009.4499999999998"/>
    <n v="0"/>
    <n v="0"/>
    <n v="1413.9500000000003"/>
    <n v="0"/>
    <n v="0"/>
    <x v="0"/>
    <x v="0"/>
  </r>
  <r>
    <x v="68"/>
    <x v="3"/>
    <n v="14489.02"/>
    <n v="13233.15"/>
    <x v="0"/>
    <m/>
    <m/>
    <n v="4963.83"/>
    <n v="0"/>
    <n v="0"/>
    <n v="7838.08"/>
    <n v="1015.04"/>
    <n v="0"/>
    <n v="4928.2300000000005"/>
    <n v="21.920000000000073"/>
    <n v="0"/>
    <n v="1019.7099999999991"/>
    <n v="1195.4699999999993"/>
    <n v="67.820000000001528"/>
    <n v="0"/>
    <n v="0"/>
    <n v="2386.4500000000007"/>
    <n v="0"/>
    <n v="0"/>
    <n v="4285.619999999999"/>
    <n v="0"/>
    <n v="0"/>
    <x v="0"/>
    <x v="0"/>
  </r>
  <r>
    <x v="68"/>
    <x v="4"/>
    <n v="5115.95"/>
    <n v="7969"/>
    <x v="0"/>
    <n v="1295.5"/>
    <n v="946.07"/>
    <n v="119.16000000000008"/>
    <n v="607.42999999999995"/>
    <n v="536.82999999999993"/>
    <n v="0"/>
    <n v="165.52999999999997"/>
    <n v="613.30000000000018"/>
    <n v="0"/>
    <n v="1666.7599999999998"/>
    <n v="1564.9699999999998"/>
    <n v="967.61000000000013"/>
    <n v="190.17000000000007"/>
    <n v="1041.33"/>
    <n v="181.07999999999993"/>
    <n v="195.36999999999989"/>
    <n v="1062.71"/>
    <n v="308.25"/>
    <n v="0"/>
    <n v="1622.88"/>
    <n v="0"/>
    <n v="0"/>
    <x v="0"/>
    <x v="0"/>
  </r>
  <r>
    <x v="68"/>
    <x v="5"/>
    <n v="288.89889943996877"/>
    <n v="288.8988994399687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.89889943996877"/>
    <n v="0"/>
    <x v="0"/>
    <x v="0"/>
  </r>
  <r>
    <x v="68"/>
    <x v="6"/>
    <n v="1255.5713994747857"/>
    <n v="1255.571399474785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5.5713994747857"/>
    <n v="2038"/>
    <x v="0"/>
    <x v="0"/>
  </r>
  <r>
    <x v="68"/>
    <x v="7"/>
    <n v="750.52719403263063"/>
    <n v="1063.2071940326307"/>
    <x v="0"/>
    <m/>
    <m/>
    <n v="0"/>
    <n v="446.45"/>
    <n v="0"/>
    <n v="0"/>
    <n v="0"/>
    <n v="0"/>
    <n v="133.77000000000001"/>
    <n v="0"/>
    <n v="0"/>
    <n v="0"/>
    <n v="0"/>
    <n v="0"/>
    <n v="0"/>
    <n v="0"/>
    <n v="0"/>
    <n v="0"/>
    <n v="0"/>
    <n v="0"/>
    <n v="616.75719403263065"/>
    <n v="619"/>
    <x v="0"/>
    <x v="0"/>
  </r>
  <r>
    <x v="68"/>
    <x v="8"/>
    <n v="5243.4858641839055"/>
    <n v="5538.9558641839067"/>
    <x v="0"/>
    <m/>
    <m/>
    <n v="0"/>
    <n v="481.44"/>
    <n v="0"/>
    <n v="0"/>
    <n v="752.22"/>
    <n v="375.03000000000003"/>
    <n v="0"/>
    <n v="4178.0199999999995"/>
    <n v="803.84999999999991"/>
    <n v="0"/>
    <n v="525.48000000000025"/>
    <n v="380.93000000000029"/>
    <n v="0"/>
    <n v="23.619999999999891"/>
    <n v="3062.0199999999995"/>
    <n v="0"/>
    <n v="0"/>
    <n v="0"/>
    <n v="99.915864183906251"/>
    <n v="0"/>
    <x v="0"/>
    <x v="0"/>
  </r>
  <r>
    <x v="68"/>
    <x v="9"/>
    <n v="915.96534880531362"/>
    <n v="915.9653488053136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5.96534880531362"/>
    <n v="1506"/>
    <x v="0"/>
    <x v="0"/>
  </r>
  <r>
    <x v="68"/>
    <x v="10"/>
    <n v="38305.94"/>
    <n v="41197.68"/>
    <x v="0"/>
    <n v="5520.29"/>
    <n v="2799.24"/>
    <n v="8171.5800000000008"/>
    <n v="5894.99"/>
    <n v="3798.659999999998"/>
    <n v="1548.3600000000006"/>
    <n v="0"/>
    <n v="1697.17"/>
    <n v="9470.93"/>
    <n v="8644.26"/>
    <n v="1872.7200000000012"/>
    <n v="1434.7700000000004"/>
    <n v="6332.6299999999974"/>
    <n v="5361.869999999999"/>
    <n v="65.100000000005821"/>
    <n v="3077.5600000000013"/>
    <n v="3074.0299999999988"/>
    <n v="3435.9400000000023"/>
    <n v="0"/>
    <n v="7303.5199999999968"/>
    <n v="0"/>
    <n v="0"/>
    <x v="0"/>
    <x v="0"/>
  </r>
  <r>
    <x v="68"/>
    <x v="11"/>
    <n v="4269.8772960101487"/>
    <n v="1798.7272960101482"/>
    <x v="0"/>
    <n v="457.92"/>
    <m/>
    <n v="967.11999999999989"/>
    <n v="0"/>
    <n v="0"/>
    <n v="544.98"/>
    <n v="0"/>
    <n v="14.240000000000009"/>
    <n v="330.11000000000013"/>
    <n v="0"/>
    <n v="737.92000000000007"/>
    <n v="0"/>
    <n v="0"/>
    <n v="1150.56"/>
    <n v="1687.8600000000001"/>
    <n v="0"/>
    <n v="0"/>
    <n v="0"/>
    <n v="0"/>
    <n v="0"/>
    <n v="88.947296010148193"/>
    <n v="0"/>
    <x v="0"/>
    <x v="0"/>
  </r>
  <r>
    <x v="68"/>
    <x v="12"/>
    <n v="2914.8049986178703"/>
    <n v="8283.9249986178693"/>
    <x v="0"/>
    <m/>
    <m/>
    <n v="0"/>
    <n v="0"/>
    <n v="0"/>
    <n v="0"/>
    <n v="0"/>
    <n v="4615.03"/>
    <n v="0"/>
    <n v="0"/>
    <n v="2555"/>
    <n v="3093.91"/>
    <n v="0"/>
    <n v="215.18000000000029"/>
    <n v="0"/>
    <n v="0"/>
    <n v="0"/>
    <n v="0"/>
    <n v="0"/>
    <n v="0"/>
    <n v="359.8049986178703"/>
    <n v="0"/>
    <x v="0"/>
    <x v="0"/>
  </r>
  <r>
    <x v="68"/>
    <x v="13"/>
    <n v="23818.77"/>
    <n v="30795.59"/>
    <x v="0"/>
    <n v="10704.93"/>
    <n v="2536.5500000000002"/>
    <n v="1481.8600000000006"/>
    <n v="0"/>
    <n v="2223.9899999999998"/>
    <n v="7344.4800000000005"/>
    <n v="0"/>
    <n v="1654.0100000000002"/>
    <n v="0"/>
    <n v="6840.77"/>
    <n v="1573.5900000000001"/>
    <n v="1313.8299999999981"/>
    <n v="2233.5699999999979"/>
    <n v="2910.3500000000022"/>
    <n v="0"/>
    <n v="527.62999999999738"/>
    <n v="5600.8300000000017"/>
    <n v="5581.6700000000019"/>
    <n v="0"/>
    <n v="2086.2999999999993"/>
    <n v="0"/>
    <n v="0"/>
    <x v="0"/>
    <x v="0"/>
  </r>
  <r>
    <x v="68"/>
    <x v="14"/>
    <n v="97495.8"/>
    <n v="100904.79"/>
    <x v="0"/>
    <n v="5717.7"/>
    <n v="7840.04"/>
    <n v="26901.68"/>
    <n v="1716.38"/>
    <n v="4902.4699999999975"/>
    <n v="21528.269999999997"/>
    <n v="0"/>
    <n v="1199.440000000006"/>
    <n v="30178.79"/>
    <n v="25890.539999999997"/>
    <n v="8442.1300000000047"/>
    <n v="4447.8100000000049"/>
    <n v="7621.5299999999988"/>
    <n v="10090.419999999991"/>
    <n v="3194.0500000000029"/>
    <n v="10286.779999999999"/>
    <n v="10537.449999999997"/>
    <n v="12562.240000000005"/>
    <n v="0"/>
    <n v="5342.8699999999953"/>
    <n v="0"/>
    <n v="0"/>
    <x v="0"/>
    <x v="0"/>
  </r>
  <r>
    <x v="68"/>
    <x v="15"/>
    <n v="8946.9500000000007"/>
    <n v="25243.21"/>
    <x v="0"/>
    <m/>
    <n v="2631.14"/>
    <n v="313.55"/>
    <n v="5577.99"/>
    <n v="48.039999999999964"/>
    <n v="3519.8000000000011"/>
    <n v="711.13000000000011"/>
    <n v="2950.34"/>
    <n v="1878.49"/>
    <n v="1652.25"/>
    <n v="1848.9899999999998"/>
    <n v="1704.7900000000009"/>
    <n v="1048"/>
    <n v="1851.2199999999975"/>
    <n v="1068.1900000000005"/>
    <n v="1420.7400000000016"/>
    <n v="2030.5600000000004"/>
    <n v="552.63999999999942"/>
    <n v="0"/>
    <n v="3382.2999999999993"/>
    <n v="0"/>
    <n v="0"/>
    <x v="0"/>
    <x v="0"/>
  </r>
  <r>
    <x v="68"/>
    <x v="16"/>
    <n v="6952.0297743594756"/>
    <n v="11253.259774359476"/>
    <x v="0"/>
    <m/>
    <n v="322.17"/>
    <n v="0"/>
    <n v="0"/>
    <n v="55.93"/>
    <n v="268.35999999999996"/>
    <n v="0"/>
    <n v="244.61"/>
    <n v="0"/>
    <n v="4336.1399999999994"/>
    <n v="4675.2599999999993"/>
    <n v="0"/>
    <n v="0"/>
    <n v="884.34000000000015"/>
    <n v="0"/>
    <n v="0"/>
    <n v="723.84000000000015"/>
    <n v="1727.4499999999998"/>
    <n v="0"/>
    <n v="1973.1900000000005"/>
    <n v="1496.9997743594759"/>
    <n v="0"/>
    <x v="0"/>
    <x v="0"/>
  </r>
  <r>
    <x v="68"/>
    <x v="17"/>
    <n v="1609.36"/>
    <n v="1942.57"/>
    <x v="0"/>
    <m/>
    <m/>
    <n v="0"/>
    <n v="1208.6400000000001"/>
    <n v="0"/>
    <n v="0"/>
    <n v="0"/>
    <n v="427.87999999999988"/>
    <n v="0"/>
    <n v="0"/>
    <n v="0"/>
    <n v="0"/>
    <n v="0"/>
    <n v="98.099999999999909"/>
    <n v="0"/>
    <n v="0"/>
    <n v="1609.36"/>
    <n v="0"/>
    <n v="0"/>
    <n v="207.95000000000005"/>
    <n v="0"/>
    <n v="0"/>
    <x v="0"/>
    <x v="0"/>
  </r>
  <r>
    <x v="6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8"/>
    <x v="19"/>
    <n v="20805.34"/>
    <n v="52912.38"/>
    <x v="0"/>
    <n v="2279.19"/>
    <n v="3005.06"/>
    <n v="604.71"/>
    <n v="3542.4"/>
    <n v="291.44999999999982"/>
    <n v="0"/>
    <n v="799.0300000000002"/>
    <n v="10965.59"/>
    <n v="3802.74"/>
    <n v="4229.0400000000009"/>
    <n v="2642.2500000000009"/>
    <n v="1627.7700000000004"/>
    <n v="2828.33"/>
    <n v="4044.34"/>
    <n v="1709.08"/>
    <n v="2662.4199999999983"/>
    <n v="5848.5599999999995"/>
    <n v="17168.820000000003"/>
    <n v="0"/>
    <n v="5666.9399999999951"/>
    <n v="0"/>
    <n v="0"/>
    <x v="0"/>
    <x v="0"/>
  </r>
  <r>
    <x v="68"/>
    <x v="20"/>
    <n v="50915.147872898815"/>
    <n v="55744.287872898814"/>
    <x v="0"/>
    <n v="3681.39"/>
    <n v="5035.26"/>
    <n v="2261.7999999999997"/>
    <n v="9000.92"/>
    <n v="1978.7800000000007"/>
    <n v="4079.7999999999993"/>
    <n v="0"/>
    <n v="3053.760000000002"/>
    <n v="13691.36"/>
    <n v="3686.4499999999971"/>
    <n v="7525.2799999999988"/>
    <n v="6531.1500000000015"/>
    <n v="11023.370000000003"/>
    <n v="12536.119999999999"/>
    <n v="924.86999999999534"/>
    <n v="2908.4500000000044"/>
    <n v="7053.3700000000026"/>
    <n v="2494.5899999999965"/>
    <n v="0"/>
    <n v="3642.8600000000006"/>
    <n v="2774.9278728988138"/>
    <n v="6005"/>
    <x v="0"/>
    <x v="0"/>
  </r>
  <r>
    <x v="68"/>
    <x v="21"/>
    <n v="656.07621437134912"/>
    <n v="656.0762143713491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6.07621437134912"/>
    <n v="0"/>
    <x v="0"/>
    <x v="0"/>
  </r>
  <r>
    <x v="69"/>
    <x v="0"/>
    <n v="1957.8452582693369"/>
    <n v="126.94769066677486"/>
    <x v="0"/>
    <m/>
    <m/>
    <n v="0"/>
    <n v="0"/>
    <n v="0"/>
    <n v="0"/>
    <n v="736.695652173913"/>
    <n v="0"/>
    <n v="184.17391304347825"/>
    <n v="0"/>
    <n v="184.17391304347825"/>
    <n v="0"/>
    <n v="184.17391304347825"/>
    <n v="215"/>
    <n v="154.87351778656125"/>
    <n v="0"/>
    <n v="121.38735177865601"/>
    <n v="-215"/>
    <n v="265.41930673299703"/>
    <n v="0"/>
    <n v="126.94769066677486"/>
    <n v="0"/>
    <x v="0"/>
    <x v="0"/>
  </r>
  <r>
    <x v="69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5"/>
    <n v="6186.9019422080601"/>
    <n v="998.16189501072859"/>
    <x v="0"/>
    <m/>
    <m/>
    <n v="0"/>
    <n v="482"/>
    <n v="0"/>
    <n v="0"/>
    <n v="2328"/>
    <n v="0"/>
    <n v="582"/>
    <n v="0"/>
    <n v="582"/>
    <n v="115"/>
    <n v="582"/>
    <n v="0"/>
    <n v="489.40909090909099"/>
    <n v="0"/>
    <n v="383.59090909090901"/>
    <n v="0"/>
    <n v="838.74004719733148"/>
    <n v="0"/>
    <n v="401.16189501072859"/>
    <n v="0"/>
    <x v="0"/>
    <x v="0"/>
  </r>
  <r>
    <x v="69"/>
    <x v="6"/>
    <n v="13920.298273974478"/>
    <n v="6370.5992793913902"/>
    <x v="0"/>
    <m/>
    <n v="860"/>
    <n v="0"/>
    <n v="1252"/>
    <n v="0"/>
    <n v="80"/>
    <n v="5237.913043478261"/>
    <n v="335"/>
    <n v="1309.478260869565"/>
    <n v="23"/>
    <n v="1309.4782608695659"/>
    <n v="975"/>
    <n v="1309.4782608695641"/>
    <n v="0"/>
    <n v="1101.152173913044"/>
    <n v="1029"/>
    <n v="863.06521739130403"/>
    <n v="574"/>
    <n v="1887.1337771917842"/>
    <n v="340"/>
    <n v="902.59927939139016"/>
    <n v="430"/>
    <x v="0"/>
    <x v="0"/>
  </r>
  <r>
    <x v="69"/>
    <x v="7"/>
    <n v="13479.367118075294"/>
    <n v="5535.0090771024134"/>
    <x v="0"/>
    <m/>
    <n v="2337"/>
    <n v="0"/>
    <n v="884"/>
    <n v="0"/>
    <n v="461"/>
    <n v="5072"/>
    <n v="751"/>
    <n v="1268"/>
    <n v="0"/>
    <n v="1268"/>
    <n v="0"/>
    <n v="1268"/>
    <n v="229"/>
    <n v="1066.2727272727279"/>
    <n v="0"/>
    <n v="835.72727272727207"/>
    <n v="0"/>
    <n v="1827.3580409728802"/>
    <n v="-1"/>
    <n v="874.00907710241336"/>
    <n v="0"/>
    <x v="0"/>
    <x v="0"/>
  </r>
  <r>
    <x v="6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9"/>
    <n v="1741.5394082055859"/>
    <n v="291.92230841180549"/>
    <x v="0"/>
    <m/>
    <m/>
    <n v="0"/>
    <n v="0"/>
    <n v="0"/>
    <n v="179"/>
    <n v="655.304347826087"/>
    <n v="0"/>
    <n v="163.82608695652175"/>
    <n v="0"/>
    <n v="163.82608695652175"/>
    <n v="0"/>
    <n v="163.82608695652175"/>
    <n v="0"/>
    <n v="137.76284584980226"/>
    <n v="0"/>
    <n v="107.97628458498048"/>
    <n v="0"/>
    <n v="236.09536066334545"/>
    <n v="0"/>
    <n v="112.92230841180549"/>
    <n v="0"/>
    <x v="0"/>
    <x v="0"/>
  </r>
  <r>
    <x v="6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1"/>
    <n v="652.61508608977897"/>
    <n v="42.315896888924954"/>
    <x v="0"/>
    <m/>
    <m/>
    <n v="0"/>
    <n v="0"/>
    <n v="0"/>
    <n v="0"/>
    <n v="245.56521739130434"/>
    <n v="0"/>
    <n v="61.391304347826093"/>
    <n v="0"/>
    <n v="61.391304347826065"/>
    <n v="0"/>
    <n v="61.391304347826122"/>
    <n v="0"/>
    <n v="51.62450592885375"/>
    <n v="0"/>
    <n v="40.462450592885375"/>
    <n v="0"/>
    <n v="88.473102244332267"/>
    <n v="0"/>
    <n v="42.315896888924954"/>
    <n v="0"/>
    <x v="0"/>
    <x v="0"/>
  </r>
  <r>
    <x v="69"/>
    <x v="12"/>
    <n v="3315.7653170028857"/>
    <n v="214.995923711861"/>
    <x v="0"/>
    <m/>
    <m/>
    <n v="0"/>
    <n v="0"/>
    <n v="0"/>
    <n v="0"/>
    <n v="1247.6521739130435"/>
    <n v="0"/>
    <n v="311.91304347826099"/>
    <n v="0"/>
    <n v="311.91304347826076"/>
    <n v="0"/>
    <n v="311.91304347826076"/>
    <n v="0"/>
    <n v="262.29051383399201"/>
    <n v="0"/>
    <n v="205.57905138339947"/>
    <n v="0"/>
    <n v="449.50852372580721"/>
    <n v="0"/>
    <n v="214.995923711861"/>
    <n v="0"/>
    <x v="0"/>
    <x v="0"/>
  </r>
  <r>
    <x v="69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7"/>
    <n v="0"/>
    <n v="1803"/>
    <x v="0"/>
    <m/>
    <m/>
    <n v="0"/>
    <n v="0"/>
    <n v="0"/>
    <n v="1688"/>
    <n v="0"/>
    <n v="0"/>
    <n v="0"/>
    <n v="0"/>
    <n v="0"/>
    <n v="115"/>
    <n v="0"/>
    <n v="0"/>
    <n v="0"/>
    <n v="0"/>
    <n v="0"/>
    <n v="0"/>
    <n v="0"/>
    <n v="0"/>
    <n v="0"/>
    <n v="0"/>
    <x v="0"/>
    <x v="0"/>
  </r>
  <r>
    <x v="6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69"/>
    <x v="20"/>
    <n v="31466.954880427998"/>
    <n v="20834.333492912032"/>
    <x v="0"/>
    <m/>
    <m/>
    <n v="0"/>
    <n v="1961"/>
    <n v="0"/>
    <n v="3069"/>
    <n v="11840.347826086956"/>
    <n v="4024"/>
    <n v="2960.0869565217399"/>
    <n v="2775"/>
    <n v="2960.0869565217363"/>
    <n v="1508"/>
    <n v="2960.0869565217399"/>
    <n v="2080"/>
    <n v="2489.1640316205558"/>
    <n v="1255"/>
    <n v="1950.9664031620523"/>
    <n v="1240"/>
    <n v="4265.8822570811863"/>
    <n v="882"/>
    <n v="2040.3334929120319"/>
    <n v="717"/>
    <x v="0"/>
    <x v="0"/>
  </r>
  <r>
    <x v="69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0"/>
    <n v="2378.4399667266307"/>
    <n v="15686.21926727366"/>
    <x v="0"/>
    <m/>
    <m/>
    <n v="0"/>
    <n v="0"/>
    <n v="0"/>
    <n v="4902"/>
    <n v="894.95652173913038"/>
    <n v="0"/>
    <n v="223.73913043478262"/>
    <n v="6430"/>
    <n v="0"/>
    <n v="0"/>
    <n v="719.16149068322966"/>
    <n v="4200"/>
    <n v="-83.538961038960906"/>
    <n v="0"/>
    <n v="147.46442687747026"/>
    <n v="0"/>
    <n v="322.43809075731861"/>
    <n v="0"/>
    <n v="154.21926727366008"/>
    <n v="7919"/>
    <x v="0"/>
    <x v="0"/>
  </r>
  <r>
    <x v="7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2"/>
    <n v="0"/>
    <n v="24174"/>
    <x v="0"/>
    <m/>
    <m/>
    <n v="0"/>
    <n v="0"/>
    <n v="0"/>
    <n v="12998"/>
    <n v="0"/>
    <n v="4200"/>
    <n v="0"/>
    <n v="180"/>
    <n v="0"/>
    <n v="0"/>
    <n v="0"/>
    <n v="0"/>
    <n v="0"/>
    <n v="0"/>
    <n v="0"/>
    <n v="6796"/>
    <n v="0"/>
    <n v="0"/>
    <n v="0"/>
    <n v="2085"/>
    <x v="0"/>
    <x v="0"/>
  </r>
  <r>
    <x v="7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4"/>
    <n v="2045.6617358593214"/>
    <n v="-647.35824388783135"/>
    <x v="0"/>
    <m/>
    <m/>
    <n v="0"/>
    <n v="-780"/>
    <n v="0"/>
    <n v="0"/>
    <n v="769.73913043478262"/>
    <n v="0"/>
    <n v="192.43478260869563"/>
    <n v="0"/>
    <n v="192.43478260869574"/>
    <n v="0"/>
    <n v="426.10559006211179"/>
    <n v="0"/>
    <n v="-71.850649350649292"/>
    <n v="0"/>
    <n v="126.83201581027652"/>
    <n v="0"/>
    <n v="277.32432757323977"/>
    <n v="0"/>
    <n v="132.64175611216865"/>
    <n v="0"/>
    <x v="0"/>
    <x v="0"/>
  </r>
  <r>
    <x v="70"/>
    <x v="5"/>
    <n v="6161.0191909183804"/>
    <n v="2127.4836441426132"/>
    <x v="0"/>
    <m/>
    <m/>
    <n v="0"/>
    <n v="0"/>
    <n v="0"/>
    <n v="1026"/>
    <n v="2318.2608695652175"/>
    <n v="0"/>
    <n v="579.56521739130449"/>
    <n v="0"/>
    <n v="579.56521739130403"/>
    <n v="0"/>
    <n v="1283.3229813664593"/>
    <n v="0"/>
    <n v="-216.39610389610334"/>
    <n v="0"/>
    <n v="381.98616600790501"/>
    <n v="702"/>
    <n v="835.23119894968022"/>
    <n v="0"/>
    <n v="399.48364414261323"/>
    <n v="0"/>
    <x v="0"/>
    <x v="0"/>
  </r>
  <r>
    <x v="70"/>
    <x v="6"/>
    <n v="3355.5138279120365"/>
    <n v="6821.5732375450389"/>
    <x v="0"/>
    <m/>
    <m/>
    <n v="0"/>
    <n v="1309"/>
    <n v="0"/>
    <n v="1026"/>
    <n v="1262.608695652174"/>
    <n v="877"/>
    <n v="315.6521739130435"/>
    <n v="1462"/>
    <n v="315.6521739130435"/>
    <n v="702"/>
    <n v="698.94409937888167"/>
    <n v="1228"/>
    <n v="-117.85714285714266"/>
    <n v="0"/>
    <n v="208.04347826086996"/>
    <n v="0"/>
    <n v="454.89711210612722"/>
    <n v="0"/>
    <n v="217.57323754503932"/>
    <n v="487"/>
    <x v="0"/>
    <x v="0"/>
  </r>
  <r>
    <x v="70"/>
    <x v="7"/>
    <n v="6996.6623039851802"/>
    <n v="5416.6671721703588"/>
    <x v="0"/>
    <m/>
    <m/>
    <n v="0"/>
    <n v="0"/>
    <n v="0"/>
    <n v="0"/>
    <n v="2632.695652173913"/>
    <n v="0"/>
    <n v="658.17391304347802"/>
    <n v="3557"/>
    <n v="658.17391304347848"/>
    <n v="0"/>
    <n v="1457.3850931677011"/>
    <n v="665"/>
    <n v="-245.74675324675263"/>
    <n v="0"/>
    <n v="433.796442687747"/>
    <n v="741"/>
    <n v="948.51687094525641"/>
    <n v="0"/>
    <n v="453.66717217035875"/>
    <n v="0"/>
    <x v="0"/>
    <x v="0"/>
  </r>
  <r>
    <x v="7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9"/>
    <n v="9412.0776296970671"/>
    <n v="15663.283940684183"/>
    <x v="0"/>
    <m/>
    <n v="614"/>
    <n v="0"/>
    <n v="0"/>
    <n v="0"/>
    <n v="0"/>
    <n v="3541.5652173913045"/>
    <n v="0"/>
    <n v="885.39130434782646"/>
    <n v="0"/>
    <n v="885.39130434782601"/>
    <n v="0"/>
    <n v="1960.5093167701862"/>
    <n v="6830"/>
    <n v="-330.58441558441609"/>
    <n v="5557"/>
    <n v="583.55335968379495"/>
    <n v="1026"/>
    <n v="1275.967602056362"/>
    <n v="1026"/>
    <n v="610.28394068418311"/>
    <n v="0"/>
    <x v="0"/>
    <x v="0"/>
  </r>
  <r>
    <x v="7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6"/>
    <n v="8735.4285602668715"/>
    <n v="566.40966798915179"/>
    <x v="0"/>
    <m/>
    <m/>
    <n v="0"/>
    <n v="0"/>
    <n v="0"/>
    <n v="0"/>
    <n v="3286.9565217391305"/>
    <n v="0"/>
    <n v="821.73913043478251"/>
    <n v="0"/>
    <n v="821.73913043478296"/>
    <n v="0"/>
    <n v="1819.565217391304"/>
    <n v="0"/>
    <n v="-306.81818181818198"/>
    <n v="0"/>
    <n v="541.600790513834"/>
    <n v="0"/>
    <n v="1184.2362835820677"/>
    <n v="0"/>
    <n v="566.40966798915179"/>
    <n v="0"/>
    <x v="0"/>
    <x v="0"/>
  </r>
  <r>
    <x v="7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0"/>
    <x v="20"/>
    <n v="567.57176042368883"/>
    <n v="4236.8016440365436"/>
    <x v="0"/>
    <m/>
    <m/>
    <n v="0"/>
    <n v="0"/>
    <n v="0"/>
    <n v="0"/>
    <n v="213.56521739130434"/>
    <n v="0"/>
    <n v="53.391304347826093"/>
    <n v="4200"/>
    <n v="53.391304347826065"/>
    <n v="0"/>
    <n v="118.22360248447205"/>
    <n v="0"/>
    <n v="-19.935064935064929"/>
    <n v="0"/>
    <n v="35.189723320158123"/>
    <n v="0"/>
    <n v="76.944029430623232"/>
    <n v="0"/>
    <n v="36.801644036543848"/>
    <n v="0"/>
    <x v="0"/>
    <x v="0"/>
  </r>
  <r>
    <x v="7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2"/>
    <n v="1521"/>
    <n v="3146"/>
    <x v="0"/>
    <m/>
    <m/>
    <n v="130"/>
    <n v="0"/>
    <n v="0"/>
    <n v="0"/>
    <n v="0"/>
    <n v="2138"/>
    <n v="0"/>
    <n v="0"/>
    <n v="0"/>
    <n v="0"/>
    <n v="383"/>
    <n v="0"/>
    <n v="0"/>
    <n v="0"/>
    <n v="0"/>
    <n v="0"/>
    <n v="0"/>
    <n v="0"/>
    <n v="1008"/>
    <n v="1970"/>
    <x v="0"/>
    <x v="0"/>
  </r>
  <r>
    <x v="71"/>
    <x v="3"/>
    <n v="673"/>
    <n v="1726"/>
    <x v="0"/>
    <m/>
    <m/>
    <n v="0"/>
    <n v="0"/>
    <n v="0"/>
    <n v="0"/>
    <n v="0"/>
    <n v="0"/>
    <n v="0"/>
    <n v="0"/>
    <n v="0"/>
    <n v="0"/>
    <n v="0"/>
    <n v="787"/>
    <n v="0"/>
    <n v="0"/>
    <n v="0.1"/>
    <n v="939"/>
    <n v="672.9"/>
    <n v="0"/>
    <n v="0"/>
    <n v="0"/>
    <x v="0"/>
    <x v="0"/>
  </r>
  <r>
    <x v="71"/>
    <x v="4"/>
    <n v="3824"/>
    <n v="4221"/>
    <x v="0"/>
    <m/>
    <n v="1835"/>
    <n v="344"/>
    <n v="0"/>
    <n v="0"/>
    <n v="1385"/>
    <n v="0"/>
    <n v="0"/>
    <n v="1490"/>
    <n v="0"/>
    <n v="0"/>
    <n v="0"/>
    <n v="1378"/>
    <n v="785"/>
    <n v="0"/>
    <n v="0"/>
    <n v="303"/>
    <n v="0"/>
    <n v="309"/>
    <n v="216"/>
    <n v="0"/>
    <n v="0"/>
    <x v="0"/>
    <x v="0"/>
  </r>
  <r>
    <x v="7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8"/>
    <n v="3932"/>
    <n v="4678"/>
    <x v="0"/>
    <m/>
    <m/>
    <n v="0"/>
    <n v="0"/>
    <n v="2057"/>
    <n v="0"/>
    <n v="306"/>
    <n v="0"/>
    <n v="0"/>
    <n v="0"/>
    <n v="0"/>
    <n v="0"/>
    <n v="16"/>
    <n v="575"/>
    <n v="-16"/>
    <n v="-20"/>
    <n v="0"/>
    <n v="1489"/>
    <n v="0"/>
    <n v="1065"/>
    <n v="1569"/>
    <n v="0"/>
    <x v="0"/>
    <x v="0"/>
  </r>
  <r>
    <x v="7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1"/>
    <n v="0"/>
    <n v="429.9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.01"/>
    <n v="430"/>
    <n v="-0.01"/>
    <n v="0"/>
    <x v="0"/>
    <x v="0"/>
  </r>
  <r>
    <x v="71"/>
    <x v="12"/>
    <n v="398"/>
    <n v="434"/>
    <x v="0"/>
    <m/>
    <n v="271"/>
    <n v="0"/>
    <n v="0"/>
    <n v="0"/>
    <n v="0"/>
    <n v="0"/>
    <n v="163"/>
    <n v="0"/>
    <n v="0"/>
    <n v="398"/>
    <n v="0"/>
    <n v="0"/>
    <n v="0"/>
    <n v="0"/>
    <n v="0"/>
    <n v="0"/>
    <n v="0"/>
    <n v="0"/>
    <n v="0"/>
    <n v="0"/>
    <n v="0"/>
    <x v="0"/>
    <x v="0"/>
  </r>
  <r>
    <x v="7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4"/>
    <n v="7178"/>
    <n v="12379"/>
    <x v="0"/>
    <n v="421"/>
    <m/>
    <n v="1184"/>
    <n v="1776"/>
    <n v="235"/>
    <n v="247"/>
    <n v="0"/>
    <n v="519"/>
    <n v="61"/>
    <n v="3575"/>
    <n v="1423"/>
    <n v="208"/>
    <n v="2012"/>
    <n v="2009"/>
    <n v="-36"/>
    <n v="160"/>
    <n v="348"/>
    <n v="917"/>
    <n v="270"/>
    <n v="1708"/>
    <n v="1260"/>
    <n v="1080"/>
    <x v="0"/>
    <x v="0"/>
  </r>
  <r>
    <x v="7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6"/>
    <n v="20609"/>
    <n v="15817"/>
    <x v="0"/>
    <m/>
    <n v="1302"/>
    <n v="0"/>
    <n v="2408"/>
    <n v="13555"/>
    <n v="1357"/>
    <n v="0"/>
    <n v="1193"/>
    <n v="0"/>
    <n v="877"/>
    <n v="0"/>
    <n v="1388"/>
    <n v="-84"/>
    <n v="1600"/>
    <n v="0"/>
    <n v="21"/>
    <n v="2250"/>
    <n v="524"/>
    <n v="2677"/>
    <n v="2936"/>
    <n v="2211"/>
    <n v="7056"/>
    <x v="0"/>
    <x v="0"/>
  </r>
  <r>
    <x v="7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1"/>
    <x v="18"/>
    <n v="892"/>
    <n v="2733"/>
    <x v="0"/>
    <n v="57"/>
    <m/>
    <n v="0"/>
    <n v="1114"/>
    <n v="0"/>
    <n v="0"/>
    <n v="0"/>
    <n v="1619"/>
    <n v="0"/>
    <n v="0"/>
    <n v="0"/>
    <n v="0"/>
    <n v="24"/>
    <n v="50"/>
    <n v="-24"/>
    <n v="-50"/>
    <n v="835"/>
    <n v="0"/>
    <n v="0"/>
    <n v="0"/>
    <n v="0"/>
    <n v="0"/>
    <x v="0"/>
    <x v="0"/>
  </r>
  <r>
    <x v="71"/>
    <x v="19"/>
    <n v="28517"/>
    <n v="35582"/>
    <x v="0"/>
    <m/>
    <n v="1879"/>
    <n v="9124"/>
    <n v="6032"/>
    <n v="1112"/>
    <n v="3823"/>
    <n v="0"/>
    <n v="1880"/>
    <n v="311"/>
    <n v="3147"/>
    <n v="132"/>
    <n v="4538"/>
    <n v="2234"/>
    <n v="1678"/>
    <n v="885"/>
    <n v="146"/>
    <n v="8006"/>
    <n v="2546"/>
    <n v="1574"/>
    <n v="4774"/>
    <n v="5139"/>
    <n v="4189"/>
    <x v="0"/>
    <x v="0"/>
  </r>
  <r>
    <x v="71"/>
    <x v="20"/>
    <n v="2285"/>
    <n v="4974"/>
    <x v="0"/>
    <m/>
    <m/>
    <n v="522"/>
    <n v="0"/>
    <n v="1092"/>
    <n v="547"/>
    <n v="0"/>
    <n v="179"/>
    <n v="149"/>
    <n v="1049"/>
    <n v="0"/>
    <n v="87"/>
    <n v="0"/>
    <n v="1102"/>
    <n v="0"/>
    <n v="0"/>
    <n v="0"/>
    <n v="1774"/>
    <n v="522"/>
    <n v="236"/>
    <n v="0"/>
    <n v="398"/>
    <x v="0"/>
    <x v="0"/>
  </r>
  <r>
    <x v="71"/>
    <x v="21"/>
    <n v="22649"/>
    <n v="30055"/>
    <x v="0"/>
    <n v="1450"/>
    <n v="2731"/>
    <n v="4780"/>
    <n v="378"/>
    <n v="1326"/>
    <n v="4168"/>
    <n v="0"/>
    <n v="3687"/>
    <n v="0"/>
    <n v="4838"/>
    <n v="1651"/>
    <n v="2186"/>
    <n v="2214"/>
    <n v="1969"/>
    <n v="2558"/>
    <n v="1337"/>
    <n v="4896"/>
    <n v="1675"/>
    <n v="2132"/>
    <n v="5444"/>
    <n v="1642"/>
    <n v="3343"/>
    <x v="0"/>
    <x v="0"/>
  </r>
  <r>
    <x v="7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2"/>
    <x v="2"/>
    <n v="22015.45"/>
    <n v="23110.28"/>
    <x v="0"/>
    <n v="1926.36"/>
    <n v="3088.16"/>
    <n v="2265.0300000000007"/>
    <n v="0"/>
    <n v="1577.12"/>
    <n v="2650.95"/>
    <n v="0"/>
    <n v="968.11999999999989"/>
    <n v="2094.7799999999997"/>
    <n v="2834.42"/>
    <n v="3967.1400000000003"/>
    <n v="1447.4600000000009"/>
    <n v="4614.57"/>
    <n v="1283.6800000000003"/>
    <n v="0"/>
    <n v="1155.1999999999989"/>
    <n v="1337.25"/>
    <n v="6325.92"/>
    <n v="2363.4500000000007"/>
    <n v="1486.619999999999"/>
    <n v="1869.75"/>
    <n v="1068.2400000000016"/>
    <x v="0"/>
    <x v="0"/>
  </r>
  <r>
    <x v="72"/>
    <x v="3"/>
    <n v="3560.52"/>
    <n v="2651.64"/>
    <x v="0"/>
    <m/>
    <n v="0"/>
    <n v="0"/>
    <n v="0"/>
    <n v="0"/>
    <n v="1567.84"/>
    <n v="0"/>
    <n v="0"/>
    <n v="0"/>
    <n v="0"/>
    <n v="929.17"/>
    <n v="601.26"/>
    <n v="0"/>
    <n v="0"/>
    <n v="1945.8199999999997"/>
    <n v="0"/>
    <n v="0"/>
    <n v="482.53999999999996"/>
    <n v="685.5300000000002"/>
    <n v="0"/>
    <n v="0"/>
    <n v="543.5300000000002"/>
    <x v="0"/>
    <x v="0"/>
  </r>
  <r>
    <x v="72"/>
    <x v="4"/>
    <n v="12445.78"/>
    <n v="9636.85"/>
    <x v="0"/>
    <n v="1602.37"/>
    <n v="338.97"/>
    <n v="850.84999999999991"/>
    <n v="0"/>
    <n v="653.01000000000022"/>
    <n v="1116.31"/>
    <n v="0"/>
    <n v="535.83999999999992"/>
    <n v="2662.03"/>
    <n v="1798.98"/>
    <n v="399.57999999999993"/>
    <n v="0"/>
    <n v="3241.75"/>
    <n v="1233.7000000000003"/>
    <n v="0"/>
    <n v="0"/>
    <n v="537.72999999999956"/>
    <n v="2001.1999999999998"/>
    <n v="1297.9500000000007"/>
    <n v="1411.3400000000001"/>
    <n v="1200.5100000000002"/>
    <n v="1890.5"/>
    <x v="0"/>
    <x v="0"/>
  </r>
  <r>
    <x v="72"/>
    <x v="5"/>
    <n v="459.68"/>
    <n v="762.17"/>
    <x v="0"/>
    <m/>
    <n v="0"/>
    <n v="0"/>
    <n v="0"/>
    <n v="0"/>
    <n v="69.41"/>
    <n v="0"/>
    <n v="0"/>
    <n v="0"/>
    <n v="692.76"/>
    <n v="0"/>
    <n v="0"/>
    <n v="0"/>
    <n v="0"/>
    <n v="121.21"/>
    <n v="0"/>
    <n v="338.47"/>
    <n v="0"/>
    <n v="0"/>
    <n v="0"/>
    <n v="0"/>
    <n v="0"/>
    <x v="0"/>
    <x v="0"/>
  </r>
  <r>
    <x v="7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2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2"/>
    <x v="8"/>
    <n v="1393.04"/>
    <n v="1314.55"/>
    <x v="0"/>
    <n v="328.34"/>
    <n v="227.37"/>
    <n v="0"/>
    <n v="117.5"/>
    <n v="0"/>
    <n v="0"/>
    <n v="337.10000000000008"/>
    <n v="0"/>
    <n v="0"/>
    <n v="233.89"/>
    <n v="271.02999999999997"/>
    <n v="194.32000000000005"/>
    <n v="303.16000000000008"/>
    <n v="164.26999999999998"/>
    <n v="0"/>
    <n v="0"/>
    <n v="0"/>
    <n v="250.64"/>
    <n v="153.40999999999985"/>
    <n v="126.55999999999995"/>
    <n v="0"/>
    <n v="0"/>
    <x v="0"/>
    <x v="0"/>
  </r>
  <r>
    <x v="72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2"/>
    <x v="10"/>
    <n v="5470.39"/>
    <n v="1650.6100000000004"/>
    <x v="0"/>
    <n v="115.24"/>
    <n v="34.1"/>
    <n v="1325.56"/>
    <n v="179.97"/>
    <n v="88.980000000000018"/>
    <n v="250.15000000000003"/>
    <n v="0"/>
    <n v="308.69999999999993"/>
    <n v="162.77999999999997"/>
    <n v="289.75000000000011"/>
    <n v="1528.13"/>
    <n v="91.309999999999945"/>
    <n v="0"/>
    <n v="0"/>
    <n v="0"/>
    <n v="0"/>
    <n v="1900.6399999999999"/>
    <n v="0"/>
    <n v="0"/>
    <n v="147.56999999999994"/>
    <n v="349.0600000000004"/>
    <n v="239.20000000000005"/>
    <x v="0"/>
    <x v="0"/>
  </r>
  <r>
    <x v="72"/>
    <x v="11"/>
    <n v="1486.12"/>
    <n v="3018"/>
    <x v="0"/>
    <n v="96.72"/>
    <n v="379.23"/>
    <n v="38.03"/>
    <n v="0"/>
    <n v="0"/>
    <n v="0"/>
    <n v="0"/>
    <n v="936.5"/>
    <n v="261.51"/>
    <n v="0"/>
    <n v="0"/>
    <n v="169.01"/>
    <n v="758.94"/>
    <n v="563.89999999999986"/>
    <n v="330.91999999999985"/>
    <n v="0"/>
    <n v="0"/>
    <n v="0"/>
    <n v="0"/>
    <n v="969.36000000000013"/>
    <n v="0"/>
    <n v="228.90999999999985"/>
    <x v="0"/>
    <x v="0"/>
  </r>
  <r>
    <x v="72"/>
    <x v="12"/>
    <n v="2930.41"/>
    <n v="2907.41"/>
    <x v="0"/>
    <m/>
    <n v="0"/>
    <n v="0"/>
    <n v="1012.24"/>
    <n v="1381.29"/>
    <n v="0"/>
    <n v="0"/>
    <n v="0"/>
    <n v="0"/>
    <n v="1008.4000000000001"/>
    <n v="467.03"/>
    <n v="1018.3700000000001"/>
    <n v="808.97"/>
    <n v="0"/>
    <n v="131.59999999999991"/>
    <n v="0"/>
    <n v="0"/>
    <n v="0"/>
    <n v="273.12000000000035"/>
    <n v="0"/>
    <n v="-131.60000000000036"/>
    <n v="0"/>
    <x v="0"/>
    <x v="0"/>
  </r>
  <r>
    <x v="72"/>
    <x v="13"/>
    <n v="999.77"/>
    <n v="317.58999999999997"/>
    <x v="0"/>
    <m/>
    <n v="0"/>
    <n v="0"/>
    <n v="95.18"/>
    <n v="0"/>
    <n v="0"/>
    <n v="0"/>
    <n v="0"/>
    <n v="0"/>
    <n v="0"/>
    <n v="0"/>
    <n v="0"/>
    <n v="262.39999999999998"/>
    <n v="158.91"/>
    <n v="0"/>
    <n v="63.499999999999972"/>
    <n v="737.37"/>
    <n v="0"/>
    <n v="0"/>
    <n v="0"/>
    <n v="0"/>
    <n v="0"/>
    <x v="0"/>
    <x v="0"/>
  </r>
  <r>
    <x v="72"/>
    <x v="14"/>
    <n v="6823.99"/>
    <n v="6229.02"/>
    <x v="0"/>
    <n v="1710.55"/>
    <n v="737.8"/>
    <n v="203.88000000000011"/>
    <n v="423.33000000000015"/>
    <n v="0"/>
    <n v="1014.1599999999999"/>
    <n v="0"/>
    <n v="43.980000000000018"/>
    <n v="209.72000000000003"/>
    <n v="0"/>
    <n v="1456.1"/>
    <n v="1137.5900000000001"/>
    <n v="1101.8400000000001"/>
    <n v="416.75"/>
    <n v="0"/>
    <n v="452.63999999999987"/>
    <n v="1355.4799999999996"/>
    <n v="1014.1999999999998"/>
    <n v="270.36999999999989"/>
    <n v="472.52000000000044"/>
    <n v="516.05000000000018"/>
    <n v="989.92000000000007"/>
    <x v="0"/>
    <x v="0"/>
  </r>
  <r>
    <x v="72"/>
    <x v="15"/>
    <n v="2439.4699999999998"/>
    <n v="1300.95"/>
    <x v="0"/>
    <n v="834.03"/>
    <n v="0"/>
    <n v="0"/>
    <n v="0"/>
    <n v="0"/>
    <n v="288.77999999999997"/>
    <n v="0"/>
    <n v="0"/>
    <n v="306.6400000000001"/>
    <n v="258.32000000000005"/>
    <n v="370.65999999999985"/>
    <n v="0"/>
    <n v="928.13999999999987"/>
    <n v="465.61"/>
    <n v="0"/>
    <n v="0"/>
    <n v="0"/>
    <n v="288.24"/>
    <n v="0"/>
    <n v="0"/>
    <n v="0"/>
    <n v="0"/>
    <x v="0"/>
    <x v="0"/>
  </r>
  <r>
    <x v="72"/>
    <x v="16"/>
    <n v="8683.33"/>
    <n v="9833.02"/>
    <x v="0"/>
    <n v="1728.51"/>
    <n v="1493.77"/>
    <n v="1568.09"/>
    <n v="0"/>
    <n v="0"/>
    <n v="1472.8000000000002"/>
    <n v="0"/>
    <n v="1607.65"/>
    <n v="0"/>
    <n v="622.17000000000007"/>
    <n v="35.180000000000291"/>
    <n v="1527.4699999999993"/>
    <n v="1727.1199999999994"/>
    <n v="0"/>
    <n v="0"/>
    <n v="0"/>
    <n v="2015.0700000000006"/>
    <n v="1475.87"/>
    <n v="1470.079999999999"/>
    <n v="1494.0100000000002"/>
    <n v="139.28000000000065"/>
    <n v="0"/>
    <x v="0"/>
    <x v="0"/>
  </r>
  <r>
    <x v="72"/>
    <x v="17"/>
    <n v="9551.4699999999993"/>
    <n v="9649.34"/>
    <x v="0"/>
    <n v="897.32"/>
    <n v="0"/>
    <n v="352.65"/>
    <n v="2247.31"/>
    <n v="0"/>
    <n v="0.65999999999985448"/>
    <n v="0"/>
    <n v="0"/>
    <n v="0"/>
    <n v="989.57000000000016"/>
    <n v="3400.7299999999996"/>
    <n v="0"/>
    <n v="0"/>
    <n v="3731.9300000000003"/>
    <n v="4900.7699999999995"/>
    <n v="0"/>
    <n v="0"/>
    <n v="1009.8800000000001"/>
    <n v="0"/>
    <n v="1669.9899999999998"/>
    <n v="0"/>
    <n v="650.70000000000073"/>
    <x v="0"/>
    <x v="0"/>
  </r>
  <r>
    <x v="72"/>
    <x v="18"/>
    <n v="4921.76"/>
    <n v="6771.82"/>
    <x v="0"/>
    <n v="227.87"/>
    <n v="1919.31"/>
    <n v="227.87"/>
    <n v="0"/>
    <n v="0"/>
    <n v="0"/>
    <n v="0"/>
    <n v="0"/>
    <n v="1941.3999999999999"/>
    <n v="2943.69"/>
    <n v="349.62000000000035"/>
    <n v="432.72999999999956"/>
    <n v="2175"/>
    <n v="1337.0100000000002"/>
    <n v="0"/>
    <n v="0"/>
    <n v="0"/>
    <n v="0"/>
    <n v="0"/>
    <n v="139.07999999999993"/>
    <n v="0"/>
    <n v="0"/>
    <x v="0"/>
    <x v="0"/>
  </r>
  <r>
    <x v="72"/>
    <x v="19"/>
    <n v="10338.75"/>
    <n v="6620.03"/>
    <x v="0"/>
    <m/>
    <n v="866.38"/>
    <n v="1409.09"/>
    <n v="276.42999999999995"/>
    <n v="914.35000000000014"/>
    <n v="606.46"/>
    <n v="0"/>
    <n v="0"/>
    <n v="714.52"/>
    <n v="887.7800000000002"/>
    <n v="595.77999999999975"/>
    <n v="246.40999999999985"/>
    <n v="1079.2399999999998"/>
    <n v="1054.92"/>
    <n v="440.88000000000011"/>
    <n v="0"/>
    <n v="1579.2700000000004"/>
    <n v="2194.25"/>
    <n v="3118.2200000000003"/>
    <n v="0"/>
    <n v="487.39999999999964"/>
    <n v="3794.7799999999997"/>
    <x v="0"/>
    <x v="0"/>
  </r>
  <r>
    <x v="72"/>
    <x v="20"/>
    <n v="7821.3"/>
    <n v="3845.78"/>
    <x v="0"/>
    <n v="422.4"/>
    <n v="156.24"/>
    <n v="622.53000000000009"/>
    <n v="229"/>
    <n v="1027.07"/>
    <n v="383.76"/>
    <n v="2241.3000000000002"/>
    <n v="145.33000000000004"/>
    <n v="0"/>
    <n v="181.61"/>
    <n v="974.67000000000007"/>
    <n v="49.190000000000055"/>
    <n v="758.27999999999975"/>
    <n v="0"/>
    <n v="0"/>
    <n v="1282.6599999999999"/>
    <n v="694.80000000000018"/>
    <n v="1044.19"/>
    <n v="706.44999999999982"/>
    <n v="0"/>
    <n v="373.80000000000018"/>
    <n v="0"/>
    <x v="0"/>
    <x v="0"/>
  </r>
  <r>
    <x v="72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2"/>
    <n v="1434"/>
    <n v="6333.89"/>
    <x v="0"/>
    <m/>
    <m/>
    <n v="0"/>
    <n v="0"/>
    <n v="0"/>
    <n v="0"/>
    <n v="0"/>
    <n v="2738.63"/>
    <n v="0"/>
    <n v="2114.91"/>
    <n v="0"/>
    <n v="46.350000000000364"/>
    <n v="0"/>
    <n v="0"/>
    <n v="0"/>
    <n v="0"/>
    <n v="0"/>
    <n v="0"/>
    <n v="0"/>
    <n v="0"/>
    <n v="1434"/>
    <n v="0"/>
    <x v="0"/>
    <x v="0"/>
  </r>
  <r>
    <x v="7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4"/>
    <n v="197810.64"/>
    <n v="264013"/>
    <x v="0"/>
    <n v="11178.79"/>
    <n v="21593.899999999998"/>
    <n v="42446.5"/>
    <n v="38619.25"/>
    <n v="7276.7300000000032"/>
    <n v="12059.019999999997"/>
    <n v="0"/>
    <n v="43479.650000000023"/>
    <n v="11207.219999999987"/>
    <n v="32265.660000000091"/>
    <n v="21101.170000000013"/>
    <n v="34403.589999999909"/>
    <n v="28480.190000000002"/>
    <n v="11001.440000000002"/>
    <n v="3090.3499999999913"/>
    <n v="15975.349999999977"/>
    <n v="22465.630000000019"/>
    <n v="39648.740000000049"/>
    <n v="50564.06"/>
    <n v="14966.399999999965"/>
    <n v="0"/>
    <n v="0"/>
    <x v="0"/>
    <x v="0"/>
  </r>
  <r>
    <x v="7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8"/>
    <n v="1400.2"/>
    <n v="1400.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0.2"/>
    <n v="0"/>
    <x v="0"/>
    <x v="0"/>
  </r>
  <r>
    <x v="73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3"/>
    <n v="77610.92"/>
    <n v="82649.510000000009"/>
    <x v="0"/>
    <n v="22404.98"/>
    <n v="402.37"/>
    <n v="13530.899999999998"/>
    <n v="8886.74"/>
    <n v="43.55000000000291"/>
    <n v="8311.7999999999993"/>
    <n v="10073.5"/>
    <n v="11276.46"/>
    <n v="6624.0799999999945"/>
    <n v="13535.48"/>
    <n v="3739.7200000000012"/>
    <n v="2505.2100000000064"/>
    <n v="5571.5"/>
    <n v="10421.449999999997"/>
    <n v="260.77000000000407"/>
    <n v="6169.9099999999962"/>
    <n v="5017"/>
    <n v="3831.1699999999983"/>
    <n v="10344.919999999998"/>
    <n v="17308.920000000013"/>
    <n v="0"/>
    <n v="0"/>
    <x v="0"/>
    <x v="0"/>
  </r>
  <r>
    <x v="7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5"/>
    <n v="16416.79"/>
    <n v="36548.160000000003"/>
    <x v="0"/>
    <m/>
    <n v="47"/>
    <n v="2042.43"/>
    <n v="6626.47"/>
    <n v="0"/>
    <n v="4910.5099999999993"/>
    <n v="0"/>
    <n v="6976.4500000000007"/>
    <n v="2321.08"/>
    <n v="4846.9599999999991"/>
    <n v="4447.8600000000006"/>
    <n v="297.65999999999985"/>
    <n v="3620.58"/>
    <n v="4406.9700000000012"/>
    <n v="167.48999999999978"/>
    <n v="3852.130000000001"/>
    <n v="-54.739999999999782"/>
    <n v="2345.5800000000017"/>
    <n v="3872.09"/>
    <n v="2238.4300000000003"/>
    <n v="0"/>
    <n v="0"/>
    <x v="0"/>
    <x v="0"/>
  </r>
  <r>
    <x v="73"/>
    <x v="16"/>
    <n v="1819.1899999999987"/>
    <n v="1819.18999999999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9.1899999999987"/>
    <n v="811.52999999999884"/>
    <x v="0"/>
    <x v="0"/>
  </r>
  <r>
    <x v="7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19"/>
    <n v="135"/>
    <n v="13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"/>
    <n v="336.11"/>
    <x v="0"/>
    <x v="0"/>
  </r>
  <r>
    <x v="73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3"/>
    <x v="21"/>
    <n v="139779.43"/>
    <n v="228191.19999999998"/>
    <x v="0"/>
    <n v="10477.35"/>
    <n v="21235.64"/>
    <n v="17501.519999999997"/>
    <n v="22727.630000000005"/>
    <n v="11803.559999999998"/>
    <n v="46374.570000000007"/>
    <n v="0"/>
    <n v="61827.38999999997"/>
    <n v="21420.9"/>
    <n v="13114.080000000016"/>
    <n v="12422.059999999998"/>
    <n v="13337.610000000015"/>
    <n v="23687.989999999991"/>
    <n v="4201.6599999999744"/>
    <n v="7283.7700000000041"/>
    <n v="7147.2799999999988"/>
    <n v="13173.510000000009"/>
    <n v="10385.710000000021"/>
    <n v="22008.76999999999"/>
    <n v="27839.629999999976"/>
    <n v="0"/>
    <n v="0"/>
    <x v="0"/>
    <x v="0"/>
  </r>
  <r>
    <x v="74"/>
    <x v="0"/>
    <n v="0"/>
    <n v="0"/>
    <x v="0"/>
    <m/>
    <n v="0"/>
    <n v="0"/>
    <n v="0"/>
    <n v="0"/>
    <n v="0"/>
    <n v="0"/>
    <n v="0"/>
    <n v="621.36"/>
    <n v="0"/>
    <n v="-621.36"/>
    <n v="0"/>
    <n v="0"/>
    <n v="0"/>
    <n v="0"/>
    <n v="0"/>
    <n v="0"/>
    <n v="0"/>
    <n v="0"/>
    <n v="0"/>
    <n v="0"/>
    <n v="0"/>
    <x v="0"/>
    <x v="0"/>
  </r>
  <r>
    <x v="7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2"/>
    <n v="2959.5599999999995"/>
    <n v="2159.2799999999997"/>
    <x v="0"/>
    <n v="621.36"/>
    <n v="0"/>
    <n v="0"/>
    <n v="0"/>
    <n v="0"/>
    <n v="0"/>
    <n v="0"/>
    <n v="0"/>
    <n v="-621.36"/>
    <n v="0"/>
    <n v="621.36"/>
    <n v="0"/>
    <n v="178.91999999999996"/>
    <n v="0"/>
    <n v="0"/>
    <n v="0"/>
    <n v="0"/>
    <n v="0"/>
    <n v="0"/>
    <n v="0"/>
    <n v="2159.2799999999997"/>
    <n v="0"/>
    <x v="0"/>
    <x v="0"/>
  </r>
  <r>
    <x v="7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4"/>
    <n v="24924.01"/>
    <n v="17077.229999999996"/>
    <x v="0"/>
    <n v="1138.76"/>
    <n v="2164.63"/>
    <n v="2239.1800000000003"/>
    <n v="947.7199999999998"/>
    <n v="2782.6499999999996"/>
    <n v="1537.9600000000005"/>
    <n v="432"/>
    <n v="1705.5"/>
    <n v="534.23999999999978"/>
    <n v="0"/>
    <n v="5969.6900000000005"/>
    <n v="0"/>
    <n v="803.15999999999985"/>
    <n v="3309.37"/>
    <n v="5460.2599999999984"/>
    <n v="0"/>
    <n v="1117.4400000000023"/>
    <n v="2489.7799999999988"/>
    <n v="1254.3600000000006"/>
    <n v="1730"/>
    <n v="3192.2699999999968"/>
    <n v="1732.8200000000015"/>
    <x v="0"/>
    <x v="0"/>
  </r>
  <r>
    <x v="74"/>
    <x v="5"/>
    <n v="160.80000000000001"/>
    <n v="463.12"/>
    <x v="0"/>
    <m/>
    <n v="0"/>
    <n v="160.80000000000001"/>
    <n v="0"/>
    <n v="0"/>
    <n v="0"/>
    <n v="0"/>
    <n v="463.12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7"/>
    <n v="460.56"/>
    <n v="198"/>
    <x v="0"/>
    <m/>
    <n v="0"/>
    <n v="0"/>
    <n v="0"/>
    <n v="39.6"/>
    <n v="0"/>
    <n v="0"/>
    <n v="0"/>
    <n v="0"/>
    <n v="0"/>
    <n v="420.96"/>
    <n v="198"/>
    <n v="0"/>
    <n v="0"/>
    <n v="0"/>
    <n v="0"/>
    <n v="0"/>
    <n v="0"/>
    <n v="0"/>
    <n v="0"/>
    <n v="0"/>
    <n v="0"/>
    <x v="0"/>
    <x v="0"/>
  </r>
  <r>
    <x v="74"/>
    <x v="8"/>
    <n v="256.2"/>
    <n v="1396.66"/>
    <x v="0"/>
    <m/>
    <n v="0"/>
    <n v="0"/>
    <n v="0"/>
    <n v="0"/>
    <n v="0"/>
    <n v="0"/>
    <n v="453.24"/>
    <n v="0"/>
    <n v="0"/>
    <n v="256.2"/>
    <n v="350.62"/>
    <n v="0"/>
    <n v="0"/>
    <n v="0"/>
    <n v="0"/>
    <n v="0"/>
    <n v="0"/>
    <n v="0"/>
    <n v="592.80000000000007"/>
    <n v="0"/>
    <n v="208.84999999999991"/>
    <x v="0"/>
    <x v="0"/>
  </r>
  <r>
    <x v="7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10"/>
    <n v="794.88"/>
    <n v="0"/>
    <x v="0"/>
    <n v="794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11"/>
    <n v="2184.86"/>
    <n v="2383.4299999999998"/>
    <x v="0"/>
    <m/>
    <n v="1743.3"/>
    <n v="1387.3"/>
    <n v="0"/>
    <n v="1306.8700000000001"/>
    <n v="245.16000000000008"/>
    <n v="0"/>
    <n v="0"/>
    <n v="-1308.1000000000001"/>
    <n v="0"/>
    <n v="0"/>
    <n v="0"/>
    <n v="296.65000000000009"/>
    <n v="0"/>
    <n v="0"/>
    <n v="0"/>
    <n v="0"/>
    <n v="0"/>
    <n v="502.1400000000001"/>
    <n v="394.9699999999998"/>
    <n v="0"/>
    <n v="0"/>
    <x v="0"/>
    <x v="0"/>
  </r>
  <r>
    <x v="74"/>
    <x v="12"/>
    <n v="3423.52"/>
    <n v="2421.81"/>
    <x v="0"/>
    <n v="84.6"/>
    <n v="0"/>
    <n v="1522.96"/>
    <n v="0"/>
    <n v="0"/>
    <n v="1521.57"/>
    <n v="0"/>
    <n v="544.00000000000023"/>
    <n v="0"/>
    <n v="0"/>
    <n v="0"/>
    <n v="74"/>
    <n v="1533.7200000000003"/>
    <n v="0"/>
    <n v="0"/>
    <n v="0"/>
    <n v="0"/>
    <n v="0"/>
    <n v="0"/>
    <n v="0"/>
    <n v="282.23999999999978"/>
    <n v="0"/>
    <x v="0"/>
    <x v="0"/>
  </r>
  <r>
    <x v="74"/>
    <x v="13"/>
    <n v="366"/>
    <n v="0"/>
    <x v="0"/>
    <m/>
    <n v="0"/>
    <n v="0"/>
    <n v="0"/>
    <n v="0"/>
    <n v="0"/>
    <n v="0"/>
    <n v="0"/>
    <n v="0"/>
    <n v="0"/>
    <n v="0"/>
    <n v="0"/>
    <n v="366"/>
    <n v="0"/>
    <n v="0"/>
    <n v="0"/>
    <n v="0"/>
    <n v="0"/>
    <n v="0"/>
    <n v="0"/>
    <n v="0"/>
    <n v="0"/>
    <x v="0"/>
    <x v="0"/>
  </r>
  <r>
    <x v="74"/>
    <x v="14"/>
    <n v="9333.06"/>
    <n v="19624.62"/>
    <x v="0"/>
    <m/>
    <n v="546.78"/>
    <n v="3300"/>
    <n v="655.56"/>
    <n v="0"/>
    <n v="55.800000000000182"/>
    <n v="0"/>
    <n v="1276.97"/>
    <n v="54"/>
    <n v="1471.4099999999999"/>
    <n v="1587"/>
    <n v="9642.17"/>
    <n v="615.60000000000036"/>
    <n v="730.86999999999898"/>
    <n v="170"/>
    <n v="1638.6000000000004"/>
    <n v="0"/>
    <n v="1258.9799999999996"/>
    <n v="0"/>
    <n v="-1258.9799999999996"/>
    <n v="3606.4599999999991"/>
    <n v="0"/>
    <x v="0"/>
    <x v="0"/>
  </r>
  <r>
    <x v="74"/>
    <x v="15"/>
    <n v="126"/>
    <n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"/>
    <n v="0"/>
    <x v="0"/>
    <x v="0"/>
  </r>
  <r>
    <x v="74"/>
    <x v="16"/>
    <n v="4244.8599999999997"/>
    <n v="9183.75"/>
    <x v="0"/>
    <n v="226.2"/>
    <n v="930.06"/>
    <n v="0"/>
    <n v="3256.5000000000005"/>
    <n v="0"/>
    <n v="534.85999999999967"/>
    <n v="0"/>
    <n v="607.57999999999993"/>
    <n v="723.59999999999991"/>
    <n v="984.02999999999975"/>
    <n v="0"/>
    <n v="0"/>
    <n v="748.96"/>
    <n v="885.69999999999982"/>
    <n v="0"/>
    <n v="0"/>
    <n v="1072.1000000000001"/>
    <n v="1985.0200000000004"/>
    <n v="1473.9999999999995"/>
    <n v="0"/>
    <n v="0"/>
    <n v="950.09000000000015"/>
    <x v="0"/>
    <x v="0"/>
  </r>
  <r>
    <x v="7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19"/>
    <n v="1122.8800000000001"/>
    <n v="2351.35"/>
    <x v="0"/>
    <m/>
    <n v="0"/>
    <n v="40.68"/>
    <n v="0"/>
    <n v="0"/>
    <n v="0"/>
    <n v="0"/>
    <n v="797.96"/>
    <n v="320"/>
    <n v="0"/>
    <n v="255.73999999999995"/>
    <n v="648.57999999999993"/>
    <n v="57.600000000000023"/>
    <n v="803"/>
    <n v="0"/>
    <n v="0"/>
    <n v="448.86000000000013"/>
    <n v="91.5300000000002"/>
    <n v="0"/>
    <n v="10.279999999999745"/>
    <n v="0"/>
    <n v="0"/>
    <x v="0"/>
    <x v="0"/>
  </r>
  <r>
    <x v="74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4"/>
    <x v="21"/>
    <n v="3959.44"/>
    <n v="1771.7200000000003"/>
    <x v="0"/>
    <n v="553.32000000000005"/>
    <n v="0"/>
    <n v="1634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1771.7200000000003"/>
    <n v="0"/>
    <x v="0"/>
    <x v="0"/>
  </r>
  <r>
    <x v="75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308"/>
    <x v="0"/>
    <x v="0"/>
  </r>
  <r>
    <x v="75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6"/>
    <n v="7859"/>
    <n v="15984.7"/>
    <x v="0"/>
    <m/>
    <m/>
    <m/>
    <m/>
    <m/>
    <m/>
    <m/>
    <m/>
    <n v="3479"/>
    <n v="9700"/>
    <n v="0"/>
    <n v="0"/>
    <n v="0"/>
    <n v="3663"/>
    <n v="0"/>
    <n v="0"/>
    <n v="4380"/>
    <n v="0"/>
    <n v="0"/>
    <n v="2621.7000000000007"/>
    <n v="0"/>
    <n v="0"/>
    <x v="0"/>
    <x v="0"/>
  </r>
  <r>
    <x v="75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8"/>
    <n v="5371.5"/>
    <n v="3848.5"/>
    <x v="0"/>
    <m/>
    <m/>
    <m/>
    <m/>
    <m/>
    <m/>
    <m/>
    <m/>
    <n v="2108"/>
    <n v="1654"/>
    <n v="1025"/>
    <n v="0"/>
    <n v="0"/>
    <n v="0"/>
    <n v="0"/>
    <n v="0"/>
    <n v="1313"/>
    <n v="1269"/>
    <n v="0"/>
    <n v="0"/>
    <n v="925.5"/>
    <n v="0"/>
    <x v="0"/>
    <x v="0"/>
  </r>
  <r>
    <x v="75"/>
    <x v="9"/>
    <n v="2420.13"/>
    <n v="2745"/>
    <x v="0"/>
    <m/>
    <m/>
    <m/>
    <m/>
    <m/>
    <m/>
    <m/>
    <m/>
    <n v="0"/>
    <n v="1797"/>
    <n v="1472.13"/>
    <n v="0"/>
    <n v="0"/>
    <n v="0"/>
    <n v="0"/>
    <n v="0"/>
    <n v="0"/>
    <n v="0"/>
    <n v="0"/>
    <n v="0"/>
    <n v="948"/>
    <n v="0"/>
    <x v="0"/>
    <x v="0"/>
  </r>
  <r>
    <x v="75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3"/>
    <n v="20657.5"/>
    <n v="41622.9"/>
    <x v="0"/>
    <m/>
    <m/>
    <m/>
    <m/>
    <m/>
    <m/>
    <m/>
    <m/>
    <n v="1285"/>
    <n v="18376"/>
    <n v="477.5"/>
    <n v="4131"/>
    <n v="3772.5"/>
    <n v="5427.5"/>
    <n v="0"/>
    <n v="3615.2000000000007"/>
    <n v="6876"/>
    <n v="3606.2000000000007"/>
    <n v="4184"/>
    <n v="2404.5"/>
    <n v="4062.5"/>
    <n v="2011.5"/>
    <x v="0"/>
    <x v="0"/>
  </r>
  <r>
    <x v="75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5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76"/>
    <x v="0"/>
    <n v="9265.1369827971012"/>
    <n v="20297"/>
    <x v="0"/>
    <m/>
    <n v="3609"/>
    <n v="0"/>
    <n v="194"/>
    <n v="0"/>
    <n v="418"/>
    <n v="3728"/>
    <n v="7098"/>
    <n v="932"/>
    <n v="1147"/>
    <n v="932"/>
    <n v="1135"/>
    <n v="932"/>
    <n v="1854"/>
    <n v="783.72727272727298"/>
    <n v="5010"/>
    <n v="614.27272727272702"/>
    <n v="-168"/>
    <n v="1343.1369827971012"/>
    <n v="0"/>
    <n v="0"/>
    <n v="0"/>
    <x v="0"/>
    <x v="0"/>
  </r>
  <r>
    <x v="7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6"/>
    <x v="2"/>
    <n v="10810.940000000017"/>
    <n v="10810.94000000001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10.940000000017"/>
    <n v="4371.7599999999802"/>
    <x v="0"/>
    <x v="0"/>
  </r>
  <r>
    <x v="76"/>
    <x v="3"/>
    <n v="4517.5200000000041"/>
    <n v="4517.5200000000041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7.5200000000041"/>
    <n v="8673.9700000000012"/>
    <x v="0"/>
    <x v="0"/>
  </r>
  <r>
    <x v="76"/>
    <x v="4"/>
    <n v="10216.990000000005"/>
    <n v="10216.99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16.990000000005"/>
    <n v="798.2699999999968"/>
    <x v="0"/>
    <x v="0"/>
  </r>
  <r>
    <x v="76"/>
    <x v="5"/>
    <n v="5609.4918582834516"/>
    <n v="3246.8600000000006"/>
    <x v="0"/>
    <m/>
    <n v="103"/>
    <n v="0"/>
    <n v="287"/>
    <n v="0"/>
    <n v="336"/>
    <n v="1676.5217391304348"/>
    <n v="131"/>
    <n v="419.13043478260875"/>
    <n v="0"/>
    <n v="419.13043478260852"/>
    <n v="476"/>
    <n v="419.13043478260897"/>
    <n v="471"/>
    <n v="352.4505928853755"/>
    <n v="0"/>
    <n v="276.2450592885375"/>
    <n v="0"/>
    <n v="604.02316263127705"/>
    <n v="0"/>
    <n v="1442.8600000000006"/>
    <n v="711.39999999999986"/>
    <x v="0"/>
    <x v="0"/>
  </r>
  <r>
    <x v="76"/>
    <x v="6"/>
    <n v="18108.424101104094"/>
    <n v="25293"/>
    <x v="0"/>
    <m/>
    <n v="3076"/>
    <n v="0"/>
    <n v="3473"/>
    <n v="0"/>
    <n v="3698"/>
    <n v="7286.260869565217"/>
    <n v="760"/>
    <n v="1821.5652173913049"/>
    <n v="3026"/>
    <n v="1821.565217391304"/>
    <n v="1109"/>
    <n v="1821.565217391304"/>
    <n v="4650"/>
    <n v="1531.770750988142"/>
    <n v="875"/>
    <n v="1200.577075098814"/>
    <n v="2808"/>
    <n v="2625.1197532780079"/>
    <n v="1818"/>
    <n v="0"/>
    <n v="0"/>
    <x v="0"/>
    <x v="0"/>
  </r>
  <r>
    <x v="76"/>
    <x v="7"/>
    <n v="11477.123904924631"/>
    <n v="11055.970000000001"/>
    <x v="0"/>
    <m/>
    <n v="1859"/>
    <n v="0"/>
    <n v="580"/>
    <n v="0"/>
    <n v="1101"/>
    <n v="3579.1304347826085"/>
    <n v="-139"/>
    <n v="894.78260869565247"/>
    <n v="1821"/>
    <n v="894.78260869565202"/>
    <n v="40"/>
    <n v="894.78260869565202"/>
    <n v="1596"/>
    <n v="752.43083003952597"/>
    <n v="0"/>
    <n v="589.74308300395205"/>
    <n v="850"/>
    <n v="1289.5017310115863"/>
    <n v="766"/>
    <n v="2581.9700000000012"/>
    <n v="1058.6699999999983"/>
    <x v="0"/>
    <x v="0"/>
  </r>
  <r>
    <x v="76"/>
    <x v="8"/>
    <n v="3043.3822215266628"/>
    <n v="3493.3500000000004"/>
    <x v="0"/>
    <m/>
    <n v="560"/>
    <n v="0"/>
    <n v="0"/>
    <n v="0"/>
    <n v="616"/>
    <n v="579.82608695652175"/>
    <n v="0"/>
    <n v="144.95652173913049"/>
    <n v="0"/>
    <n v="144.95652173913038"/>
    <n v="0"/>
    <n v="144.95652173913038"/>
    <n v="0"/>
    <n v="121.895256916996"/>
    <n v="0"/>
    <n v="95.539525691699737"/>
    <n v="715"/>
    <n v="208.90178674405365"/>
    <n v="0"/>
    <n v="1602.3500000000001"/>
    <n v="451.60000000000014"/>
    <x v="0"/>
    <x v="0"/>
  </r>
  <r>
    <x v="76"/>
    <x v="9"/>
    <n v="15387.330551511968"/>
    <n v="15326.86"/>
    <x v="0"/>
    <m/>
    <n v="1336"/>
    <n v="0"/>
    <n v="1057"/>
    <n v="0"/>
    <n v="949"/>
    <n v="5315.478260869565"/>
    <n v="764"/>
    <n v="1328.869565217391"/>
    <n v="2273"/>
    <n v="1328.8695652173919"/>
    <n v="1515"/>
    <n v="1328.8695652173901"/>
    <n v="841"/>
    <n v="1117.4584980237159"/>
    <n v="705"/>
    <n v="875.84584980237196"/>
    <n v="3392"/>
    <n v="1915.0792471641435"/>
    <n v="318"/>
    <n v="2176.8599999999997"/>
    <n v="2583.5399999999991"/>
    <x v="0"/>
    <x v="0"/>
  </r>
  <r>
    <x v="76"/>
    <x v="10"/>
    <n v="6796.6500000000087"/>
    <n v="6796.65000000000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6.6500000000087"/>
    <n v="5958"/>
    <x v="0"/>
    <x v="0"/>
  </r>
  <r>
    <x v="76"/>
    <x v="11"/>
    <n v="1462.5485223428707"/>
    <n v="1211.7099999999991"/>
    <x v="0"/>
    <m/>
    <m/>
    <n v="0"/>
    <n v="0"/>
    <n v="0"/>
    <n v="288"/>
    <n v="516.17391304347825"/>
    <n v="0"/>
    <n v="129.04347826086951"/>
    <n v="0"/>
    <n v="129.04347826086962"/>
    <n v="436"/>
    <n v="129.04347826086962"/>
    <n v="274"/>
    <n v="108.51383399209476"/>
    <n v="0"/>
    <n v="85.051383399209499"/>
    <n v="-120"/>
    <n v="185.9689571254803"/>
    <n v="154"/>
    <n v="179.70999999999913"/>
    <n v="2738.0599999999986"/>
    <x v="0"/>
    <x v="0"/>
  </r>
  <r>
    <x v="76"/>
    <x v="12"/>
    <n v="6619.7920010945145"/>
    <n v="1430.5200000000004"/>
    <x v="0"/>
    <m/>
    <m/>
    <n v="0"/>
    <n v="0"/>
    <n v="0"/>
    <n v="0"/>
    <n v="2088"/>
    <n v="0"/>
    <n v="522"/>
    <n v="0"/>
    <n v="522"/>
    <n v="0"/>
    <n v="522"/>
    <n v="0"/>
    <n v="438.9545454545455"/>
    <n v="0"/>
    <n v="344.0454545454545"/>
    <n v="0"/>
    <n v="752.27200109451405"/>
    <n v="0"/>
    <n v="1430.5200000000004"/>
    <n v="1379.9300000000012"/>
    <x v="0"/>
    <x v="0"/>
  </r>
  <r>
    <x v="7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1.1700000000019"/>
    <x v="0"/>
    <x v="0"/>
  </r>
  <r>
    <x v="76"/>
    <x v="14"/>
    <n v="20131.830000000002"/>
    <n v="20131.83000000000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131.830000000002"/>
    <n v="21852.969999999972"/>
    <x v="0"/>
    <x v="0"/>
  </r>
  <r>
    <x v="76"/>
    <x v="15"/>
    <n v="1316.5299999999995"/>
    <n v="1316.529999999999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.5299999999995"/>
    <n v="5366.3400000000038"/>
    <x v="0"/>
    <x v="0"/>
  </r>
  <r>
    <x v="76"/>
    <x v="16"/>
    <n v="21590.414376034743"/>
    <n v="47986"/>
    <x v="0"/>
    <m/>
    <n v="1412"/>
    <n v="0"/>
    <n v="-55"/>
    <n v="0"/>
    <n v="0"/>
    <n v="8687.3043478260861"/>
    <n v="9330"/>
    <n v="2171.826086956522"/>
    <n v="9360"/>
    <n v="2171.8260869565202"/>
    <n v="590"/>
    <n v="2171.826086956522"/>
    <n v="22127"/>
    <n v="1826.3083003952579"/>
    <n v="2959"/>
    <n v="1431.4308300395242"/>
    <n v="2223"/>
    <n v="3129.8926369043111"/>
    <n v="40"/>
    <n v="0"/>
    <n v="0"/>
    <x v="0"/>
    <x v="0"/>
  </r>
  <r>
    <x v="7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6"/>
    <x v="20"/>
    <n v="49619.187000611782"/>
    <n v="69192.909999999974"/>
    <x v="0"/>
    <m/>
    <n v="2502"/>
    <n v="0"/>
    <n v="7765"/>
    <n v="0"/>
    <n v="7883"/>
    <n v="16103.304347826086"/>
    <n v="5522"/>
    <n v="4025.826086956522"/>
    <n v="11467"/>
    <n v="4025.8260869565202"/>
    <n v="8923"/>
    <n v="4025.8260869565238"/>
    <n v="4992"/>
    <n v="3385.353754940712"/>
    <n v="601"/>
    <n v="2653.3853754940683"/>
    <n v="4205"/>
    <n v="5801.7552614813758"/>
    <n v="5735"/>
    <n v="9597.9099999999744"/>
    <n v="11686.089999999982"/>
    <x v="0"/>
    <x v="0"/>
  </r>
  <r>
    <x v="76"/>
    <x v="21"/>
    <n v="17828.510771944118"/>
    <n v="17005.28"/>
    <x v="0"/>
    <m/>
    <n v="1145"/>
    <n v="0"/>
    <n v="38"/>
    <n v="0"/>
    <n v="1055"/>
    <n v="3807.304347826087"/>
    <n v="0"/>
    <n v="951.82608695652198"/>
    <n v="931"/>
    <n v="951.82608695652107"/>
    <n v="2034"/>
    <n v="951.82608695652198"/>
    <n v="1117"/>
    <n v="800.399209486166"/>
    <n v="0"/>
    <n v="627.33992094861696"/>
    <n v="0"/>
    <n v="1371.7090328136846"/>
    <n v="2319"/>
    <n v="8366.2799999999988"/>
    <n v="6699.9300000000076"/>
    <x v="0"/>
    <x v="0"/>
  </r>
  <r>
    <x v="77"/>
    <x v="0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2"/>
    <n v="29755.74"/>
    <n v="29356.81"/>
    <x v="0"/>
    <m/>
    <m/>
    <m/>
    <m/>
    <m/>
    <m/>
    <n v="0"/>
    <n v="9356"/>
    <n v="0"/>
    <n v="10918.919999999998"/>
    <n v="15991.826086956522"/>
    <n v="1653.0800000000017"/>
    <n v="2665.3043478260861"/>
    <n v="461.65000000000146"/>
    <n v="5106.6795652173932"/>
    <n v="9.9999999998544808E-2"/>
    <n v="239"/>
    <n v="369.72000000000116"/>
    <n v="290.12999999999738"/>
    <n v="1134.5399999999972"/>
    <n v="5462.8000000000029"/>
    <n v="319.80000000000291"/>
    <x v="0"/>
    <x v="0"/>
  </r>
  <r>
    <x v="77"/>
    <x v="3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4"/>
    <n v="71319.33"/>
    <n v="72737.42"/>
    <x v="0"/>
    <m/>
    <m/>
    <m/>
    <m/>
    <m/>
    <m/>
    <n v="0"/>
    <n v="31863.42"/>
    <n v="0"/>
    <n v="37.580000000001746"/>
    <n v="38367.65217391304"/>
    <n v="364"/>
    <n v="6394.6086956521758"/>
    <n v="8943.3499999999985"/>
    <n v="10389.229130434782"/>
    <n v="5618.2900000000009"/>
    <n v="6116.5800000000017"/>
    <n v="22110.58"/>
    <n v="9738.1400000000067"/>
    <n v="3487.0800000000017"/>
    <n v="313.11999999999534"/>
    <n v="1861.9799999999959"/>
    <x v="0"/>
    <x v="0"/>
  </r>
  <r>
    <x v="77"/>
    <x v="5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6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7"/>
    <n v="3791.19"/>
    <n v="19635.7"/>
    <x v="0"/>
    <m/>
    <m/>
    <m/>
    <m/>
    <m/>
    <m/>
    <n v="0"/>
    <n v="2802.26"/>
    <n v="0"/>
    <n v="-0.26000000000021828"/>
    <n v="3903.1304347826085"/>
    <n v="1516"/>
    <n v="650.52173913043453"/>
    <n v="0"/>
    <n v="-2750.6121739130431"/>
    <n v="1730.8500000000004"/>
    <n v="218.25"/>
    <n v="2695.3599999999988"/>
    <n v="-9"/>
    <n v="9112.59"/>
    <n v="1778.9"/>
    <n v="72.799999999999272"/>
    <x v="0"/>
    <x v="0"/>
  </r>
  <r>
    <x v="77"/>
    <x v="8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9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0"/>
    <n v="5871.74"/>
    <n v="13292.59"/>
    <x v="0"/>
    <m/>
    <m/>
    <m/>
    <m/>
    <m/>
    <m/>
    <n v="0"/>
    <n v="6489.9"/>
    <n v="0"/>
    <n v="84.100000000000364"/>
    <n v="3063.6521739130435"/>
    <n v="276"/>
    <n v="510.60869565217399"/>
    <n v="0"/>
    <n v="2297.4791304347823"/>
    <n v="0.15999999999985448"/>
    <n v="0"/>
    <n v="5869.33"/>
    <n v="0"/>
    <n v="573.10000000000036"/>
    <n v="0"/>
    <n v="0"/>
    <x v="0"/>
    <x v="0"/>
  </r>
  <r>
    <x v="77"/>
    <x v="11"/>
    <n v="959.16"/>
    <n v="1318.4299999999998"/>
    <x v="0"/>
    <m/>
    <m/>
    <m/>
    <m/>
    <m/>
    <m/>
    <n v="0"/>
    <n v="0"/>
    <n v="0"/>
    <n v="0"/>
    <n v="500.34782608695656"/>
    <n v="0"/>
    <n v="83.391304347826065"/>
    <n v="0"/>
    <n v="-583.73913043478262"/>
    <n v="0"/>
    <n v="0"/>
    <n v="0"/>
    <n v="0"/>
    <n v="359.27"/>
    <n v="959.16"/>
    <n v="0"/>
    <x v="0"/>
    <x v="0"/>
  </r>
  <r>
    <x v="77"/>
    <x v="12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3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4"/>
    <n v="16688.59"/>
    <n v="29505.599999999999"/>
    <x v="0"/>
    <m/>
    <m/>
    <m/>
    <m/>
    <m/>
    <m/>
    <n v="0"/>
    <n v="9532.36"/>
    <n v="0"/>
    <n v="1579.6399999999994"/>
    <n v="8707.3043478260861"/>
    <n v="4714"/>
    <n v="1451.217391304348"/>
    <n v="3147.0099999999984"/>
    <n v="8814.4882608695643"/>
    <n v="0"/>
    <n v="-2428.9699999999975"/>
    <n v="9869.7400000000016"/>
    <n v="100"/>
    <n v="618.29999999999927"/>
    <n v="44.549999999999272"/>
    <n v="0"/>
    <x v="0"/>
    <x v="0"/>
  </r>
  <r>
    <x v="77"/>
    <x v="15"/>
    <n v="9284.9699999999993"/>
    <n v="8456"/>
    <x v="0"/>
    <m/>
    <m/>
    <m/>
    <m/>
    <m/>
    <m/>
    <n v="0"/>
    <n v="2125.56"/>
    <n v="0"/>
    <n v="474.44000000000005"/>
    <n v="4844.347826086957"/>
    <n v="1242"/>
    <n v="807.39130434782601"/>
    <n v="2124.8000000000002"/>
    <n v="1412.8308695652167"/>
    <n v="0"/>
    <n v="0"/>
    <n v="268.80000000000018"/>
    <n v="0"/>
    <n v="0"/>
    <n v="2220.3999999999996"/>
    <n v="126.35999999999967"/>
    <x v="0"/>
    <x v="0"/>
  </r>
  <r>
    <x v="77"/>
    <x v="16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7"/>
    <n v="57782.01"/>
    <n v="42052.45"/>
    <x v="0"/>
    <m/>
    <m/>
    <m/>
    <m/>
    <m/>
    <m/>
    <n v="0"/>
    <n v="10811.63"/>
    <n v="0"/>
    <n v="0.37000000000080036"/>
    <n v="31364.869565217392"/>
    <n v="3636"/>
    <n v="5227.4782608695605"/>
    <n v="4305.1100000000006"/>
    <n v="7660.1621739130496"/>
    <n v="2606.4199999999983"/>
    <n v="3597.3799999999974"/>
    <n v="5245.48"/>
    <n v="2127.7700000000041"/>
    <n v="7643.09"/>
    <n v="7804.3499999999985"/>
    <n v="13748.400000000001"/>
    <x v="0"/>
    <x v="0"/>
  </r>
  <r>
    <x v="77"/>
    <x v="18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7"/>
    <x v="19"/>
    <n v="23546.19"/>
    <n v="77322.37"/>
    <x v="0"/>
    <m/>
    <m/>
    <m/>
    <m/>
    <m/>
    <m/>
    <n v="0"/>
    <n v="14613.55"/>
    <n v="0"/>
    <n v="1219.4500000000007"/>
    <n v="16470.782608695652"/>
    <n v="12203"/>
    <n v="2745.1304347826081"/>
    <n v="16768.349999999999"/>
    <n v="-8230.1430434782596"/>
    <n v="1770"/>
    <n v="614.85999999999876"/>
    <n v="7861.5600000000049"/>
    <n v="3371.6400000000012"/>
    <n v="14312.539999999994"/>
    <n v="8573.9199999999983"/>
    <n v="2006.6000000000058"/>
    <x v="0"/>
    <x v="0"/>
  </r>
  <r>
    <x v="77"/>
    <x v="20"/>
    <n v="29776.91"/>
    <n v="56119.069999999992"/>
    <x v="0"/>
    <m/>
    <m/>
    <m/>
    <m/>
    <m/>
    <m/>
    <n v="0"/>
    <n v="34022.26"/>
    <n v="0"/>
    <n v="4390.739999999998"/>
    <n v="16912.695652173912"/>
    <n v="4706"/>
    <n v="2818.782608695652"/>
    <n v="1403.0500000000029"/>
    <n v="-14300.118260869564"/>
    <n v="0"/>
    <n v="20323.78"/>
    <n v="5298.2799999999988"/>
    <n v="3248.4400000000023"/>
    <n v="5525.4099999999962"/>
    <n v="773.32999999999811"/>
    <n v="5331.3499999999985"/>
    <x v="0"/>
    <x v="0"/>
  </r>
  <r>
    <x v="77"/>
    <x v="21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m/>
    <n v="0"/>
    <m/>
    <x v="0"/>
    <x v="0"/>
  </r>
  <r>
    <x v="78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2"/>
    <n v="8109.5899999999965"/>
    <n v="8109.589999999996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09.5899999999965"/>
    <n v="30917.510000000009"/>
    <x v="0"/>
    <x v="0"/>
  </r>
  <r>
    <x v="78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4"/>
    <n v="3452.2000000000003"/>
    <n v="26707.96"/>
    <x v="0"/>
    <m/>
    <n v="0"/>
    <n v="0"/>
    <n v="0"/>
    <n v="0"/>
    <n v="1200"/>
    <n v="0"/>
    <n v="10941"/>
    <n v="133"/>
    <n v="4751.7999999999993"/>
    <n v="448.20000000000005"/>
    <n v="1758"/>
    <n v="2503.8000000000002"/>
    <n v="2153.760000000002"/>
    <n v="0"/>
    <n v="750"/>
    <n v="0"/>
    <n v="1044"/>
    <n v="367.20000000000027"/>
    <n v="4109.3999999999978"/>
    <n v="0"/>
    <n v="0"/>
    <x v="0"/>
    <x v="0"/>
  </r>
  <r>
    <x v="78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7"/>
    <n v="12127.910000000003"/>
    <n v="12127.91000000000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7.910000000003"/>
    <n v="-1461.0299999999697"/>
    <x v="0"/>
    <x v="0"/>
  </r>
  <r>
    <x v="78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1"/>
    <n v="6971.71"/>
    <n v="11308.56"/>
    <x v="0"/>
    <n v="1897.64"/>
    <n v="1276.51"/>
    <n v="0"/>
    <n v="1305.45"/>
    <n v="0"/>
    <n v="0"/>
    <n v="0"/>
    <n v="1600.1999999999998"/>
    <n v="2019.99"/>
    <n v="6078.4"/>
    <n v="0"/>
    <n v="0"/>
    <n v="1985.08"/>
    <n v="0"/>
    <n v="0"/>
    <n v="0"/>
    <n v="1069"/>
    <n v="1048"/>
    <n v="0"/>
    <n v="0"/>
    <n v="0"/>
    <n v="0"/>
    <x v="0"/>
    <x v="0"/>
  </r>
  <r>
    <x v="78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3"/>
    <n v="352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352"/>
    <n v="0"/>
    <n v="0"/>
    <n v="0"/>
    <x v="0"/>
    <x v="0"/>
  </r>
  <r>
    <x v="78"/>
    <x v="14"/>
    <n v="69234.45"/>
    <n v="76358.799999999988"/>
    <x v="0"/>
    <n v="4520.04"/>
    <n v="3922"/>
    <n v="420"/>
    <n v="13159.599999999999"/>
    <n v="6026.0000000000009"/>
    <n v="2854"/>
    <n v="0"/>
    <n v="5426.4200000000019"/>
    <n v="8765.489999999998"/>
    <n v="10669.999999999996"/>
    <n v="9909.25"/>
    <n v="7851.1600000000035"/>
    <n v="2527"/>
    <n v="960.5"/>
    <n v="1002.0200000000041"/>
    <n v="0"/>
    <n v="304.97999999999593"/>
    <n v="336"/>
    <n v="4580.5500000000029"/>
    <n v="0"/>
    <n v="31179.119999999995"/>
    <n v="39357.25"/>
    <x v="0"/>
    <x v="0"/>
  </r>
  <r>
    <x v="78"/>
    <x v="15"/>
    <n v="320.39999999999998"/>
    <n v="998"/>
    <x v="0"/>
    <m/>
    <n v="0"/>
    <n v="0"/>
    <n v="0"/>
    <n v="0"/>
    <n v="0"/>
    <n v="0"/>
    <n v="0"/>
    <n v="0"/>
    <n v="998"/>
    <n v="0"/>
    <n v="0"/>
    <n v="320.39999999999998"/>
    <n v="0"/>
    <n v="0"/>
    <n v="0"/>
    <n v="0"/>
    <n v="0"/>
    <n v="0"/>
    <n v="0"/>
    <n v="0"/>
    <n v="0"/>
    <x v="0"/>
    <x v="0"/>
  </r>
  <r>
    <x v="78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7"/>
    <n v="5236.7299999999996"/>
    <n v="0"/>
    <x v="0"/>
    <n v="5236.72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.7899999999936"/>
    <x v="0"/>
    <x v="0"/>
  </r>
  <r>
    <x v="78"/>
    <x v="20"/>
    <n v="2194.8000000000002"/>
    <n v="783"/>
    <x v="0"/>
    <m/>
    <n v="783"/>
    <n v="328.8"/>
    <n v="0"/>
    <n v="-158.80000000000001"/>
    <n v="0"/>
    <n v="0"/>
    <n v="0"/>
    <n v="328.8"/>
    <n v="0"/>
    <n v="0"/>
    <n v="0"/>
    <n v="0"/>
    <n v="0"/>
    <n v="1615.0000000000002"/>
    <n v="0"/>
    <n v="81"/>
    <n v="0"/>
    <n v="0"/>
    <n v="0"/>
    <n v="0"/>
    <n v="0"/>
    <x v="0"/>
    <x v="0"/>
  </r>
  <r>
    <x v="78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5.9799999999996"/>
    <x v="0"/>
    <x v="0"/>
  </r>
  <r>
    <x v="7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"/>
    <n v="1389.15"/>
    <n v="3379.7"/>
    <x v="0"/>
    <m/>
    <m/>
    <n v="0"/>
    <n v="0"/>
    <n v="1389.15"/>
    <n v="225.9"/>
    <n v="0"/>
    <n v="0"/>
    <n v="0"/>
    <n v="3153.7999999999997"/>
    <n v="0"/>
    <n v="0"/>
    <n v="0"/>
    <n v="0"/>
    <n v="0"/>
    <n v="0"/>
    <n v="0"/>
    <n v="0"/>
    <n v="0"/>
    <n v="0"/>
    <n v="0"/>
    <n v="0"/>
    <x v="0"/>
    <x v="0"/>
  </r>
  <r>
    <x v="7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3"/>
    <n v="0"/>
    <n v="22463.88"/>
    <x v="0"/>
    <m/>
    <m/>
    <n v="0"/>
    <n v="0"/>
    <n v="0"/>
    <n v="4315.4399999999996"/>
    <n v="0"/>
    <n v="0"/>
    <n v="0"/>
    <n v="6440.47"/>
    <n v="0"/>
    <n v="0"/>
    <n v="0"/>
    <n v="5340.26"/>
    <n v="0"/>
    <n v="0"/>
    <n v="0"/>
    <n v="0"/>
    <n v="0"/>
    <n v="6367.7100000000009"/>
    <n v="0"/>
    <n v="0"/>
    <x v="0"/>
    <x v="0"/>
  </r>
  <r>
    <x v="79"/>
    <x v="4"/>
    <n v="0"/>
    <n v="9217.99"/>
    <x v="0"/>
    <m/>
    <m/>
    <n v="0"/>
    <n v="0"/>
    <n v="0"/>
    <n v="0"/>
    <n v="0"/>
    <n v="1067.54"/>
    <n v="0"/>
    <n v="0"/>
    <n v="0"/>
    <n v="0"/>
    <n v="0"/>
    <n v="5696.86"/>
    <n v="0"/>
    <n v="0"/>
    <n v="0"/>
    <n v="-39.460000000000036"/>
    <n v="0"/>
    <n v="2493.0500000000002"/>
    <n v="0"/>
    <n v="0"/>
    <x v="0"/>
    <x v="0"/>
  </r>
  <r>
    <x v="7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3"/>
    <n v="0"/>
    <n v="5692.57"/>
    <x v="0"/>
    <m/>
    <m/>
    <n v="0"/>
    <n v="0"/>
    <n v="0"/>
    <n v="0"/>
    <n v="0"/>
    <n v="0"/>
    <n v="0"/>
    <n v="0"/>
    <n v="0"/>
    <n v="0"/>
    <n v="0"/>
    <n v="0"/>
    <n v="0"/>
    <n v="0"/>
    <n v="0"/>
    <n v="4407.03"/>
    <n v="0"/>
    <n v="1285.54"/>
    <n v="0"/>
    <n v="9088.75"/>
    <x v="0"/>
    <x v="0"/>
  </r>
  <r>
    <x v="7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5"/>
    <n v="0"/>
    <n v="41343.65"/>
    <x v="0"/>
    <m/>
    <m/>
    <n v="0"/>
    <n v="0"/>
    <n v="0"/>
    <n v="13014.62"/>
    <n v="0"/>
    <n v="906.39999999999964"/>
    <n v="0"/>
    <n v="6443.07"/>
    <n v="0"/>
    <n v="0"/>
    <n v="0"/>
    <n v="10565.27"/>
    <n v="0"/>
    <n v="0"/>
    <n v="0"/>
    <n v="3790.6800000000003"/>
    <n v="0"/>
    <n v="6623.6100000000006"/>
    <n v="0"/>
    <n v="8871.5299999999988"/>
    <x v="0"/>
    <x v="0"/>
  </r>
  <r>
    <x v="7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19"/>
    <n v="0"/>
    <n v="57454.68"/>
    <x v="0"/>
    <m/>
    <m/>
    <n v="0"/>
    <n v="0"/>
    <n v="0"/>
    <n v="0"/>
    <n v="0"/>
    <n v="0"/>
    <n v="0"/>
    <n v="0"/>
    <n v="0"/>
    <n v="0"/>
    <n v="0"/>
    <n v="0"/>
    <n v="0"/>
    <n v="0"/>
    <n v="0"/>
    <n v="57454.68"/>
    <n v="0"/>
    <n v="0"/>
    <n v="0"/>
    <n v="8565.0499999999956"/>
    <x v="0"/>
    <x v="0"/>
  </r>
  <r>
    <x v="79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79"/>
    <x v="21"/>
    <n v="0"/>
    <n v="187591.63"/>
    <x v="0"/>
    <m/>
    <m/>
    <n v="0"/>
    <n v="0"/>
    <n v="0"/>
    <n v="19041.75"/>
    <n v="0"/>
    <n v="18870.79"/>
    <n v="0"/>
    <n v="25218.959999999999"/>
    <n v="0"/>
    <n v="35060.06"/>
    <n v="0"/>
    <n v="31908.290000000008"/>
    <n v="0"/>
    <n v="20057.910000000003"/>
    <n v="0"/>
    <n v="23063.940000000002"/>
    <n v="0"/>
    <n v="14369.929999999993"/>
    <n v="0"/>
    <n v="35076.699999999983"/>
    <x v="0"/>
    <x v="0"/>
  </r>
  <r>
    <x v="8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1"/>
    <n v="12097.46"/>
    <n v="46846.55"/>
    <x v="0"/>
    <m/>
    <m/>
    <n v="0"/>
    <n v="12544.46"/>
    <n v="0"/>
    <n v="5006.2999999999993"/>
    <n v="0"/>
    <n v="8086.2800000000025"/>
    <n v="7281.15"/>
    <n v="0"/>
    <n v="0"/>
    <n v="0"/>
    <n v="4816.3099999999995"/>
    <n v="0"/>
    <n v="0"/>
    <n v="0"/>
    <n v="0"/>
    <n v="12617.510000000002"/>
    <n v="0"/>
    <n v="8592"/>
    <n v="0"/>
    <n v="8578.2899999999936"/>
    <x v="0"/>
    <x v="0"/>
  </r>
  <r>
    <x v="80"/>
    <x v="12"/>
    <n v="69502.47"/>
    <n v="105621.88"/>
    <x v="0"/>
    <m/>
    <m/>
    <n v="0"/>
    <n v="24563.94"/>
    <n v="0"/>
    <n v="12461.630000000001"/>
    <n v="0"/>
    <n v="21269.97"/>
    <n v="19189.64"/>
    <n v="0"/>
    <n v="11675.850000000002"/>
    <n v="0"/>
    <n v="4208.66"/>
    <n v="7050.2999999999956"/>
    <n v="0"/>
    <n v="0"/>
    <n v="10097.82"/>
    <n v="27747.990000000005"/>
    <n v="11802.449999999997"/>
    <n v="0"/>
    <n v="12528.050000000003"/>
    <n v="17422.03"/>
    <x v="0"/>
    <x v="0"/>
  </r>
  <r>
    <x v="8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4"/>
    <n v="310438.36"/>
    <n v="303928.45999999996"/>
    <x v="0"/>
    <m/>
    <m/>
    <n v="0"/>
    <n v="55629.72"/>
    <n v="0"/>
    <n v="16488.009999999995"/>
    <n v="0"/>
    <n v="40376.81"/>
    <n v="138985.37"/>
    <n v="2594.9500000000116"/>
    <n v="27176.040000000008"/>
    <n v="32879.900000000009"/>
    <n v="45172.69"/>
    <n v="18309.25"/>
    <n v="23697.049999999988"/>
    <n v="0"/>
    <n v="33639.089999999997"/>
    <n v="69283.5"/>
    <n v="30789.160000000033"/>
    <n v="57387.359999999986"/>
    <n v="10978.959999999963"/>
    <n v="45165.270000000019"/>
    <x v="0"/>
    <x v="0"/>
  </r>
  <r>
    <x v="8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20"/>
    <n v="0"/>
    <n v="45340.07"/>
    <x v="0"/>
    <m/>
    <m/>
    <n v="0"/>
    <n v="21869.1"/>
    <n v="0"/>
    <n v="10814.32"/>
    <n v="0"/>
    <n v="12656.650000000001"/>
    <n v="0"/>
    <n v="0"/>
    <n v="0"/>
    <n v="0"/>
    <n v="0"/>
    <n v="0"/>
    <n v="0"/>
    <n v="0"/>
    <n v="0"/>
    <n v="0"/>
    <n v="0"/>
    <n v="0"/>
    <n v="0"/>
    <n v="0"/>
    <x v="0"/>
    <x v="0"/>
  </r>
  <r>
    <x v="8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0"/>
    <n v="1227.8699999999999"/>
    <n v="625.28"/>
    <x v="0"/>
    <m/>
    <n v="0"/>
    <n v="0"/>
    <n v="0"/>
    <n v="0"/>
    <n v="0"/>
    <n v="0"/>
    <n v="323.77999999999997"/>
    <n v="0"/>
    <n v="0"/>
    <n v="0"/>
    <n v="0"/>
    <n v="1227.8699999999999"/>
    <n v="301.5"/>
    <n v="0"/>
    <n v="0"/>
    <n v="0"/>
    <n v="0"/>
    <n v="0"/>
    <n v="0"/>
    <n v="0"/>
    <n v="0"/>
    <x v="0"/>
    <x v="0"/>
  </r>
  <r>
    <x v="81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2"/>
    <n v="956"/>
    <n v="0"/>
    <x v="0"/>
    <m/>
    <n v="0"/>
    <n v="9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3"/>
    <n v="0"/>
    <n v="1348.0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8.06"/>
    <n v="0"/>
    <n v="0"/>
    <x v="0"/>
    <x v="0"/>
  </r>
  <r>
    <x v="81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6"/>
    <n v="1190.82"/>
    <n v="0"/>
    <x v="0"/>
    <m/>
    <n v="0"/>
    <n v="0"/>
    <n v="0"/>
    <n v="0"/>
    <n v="0"/>
    <n v="0"/>
    <n v="0"/>
    <n v="674.29"/>
    <n v="0"/>
    <n v="0"/>
    <n v="0"/>
    <n v="0"/>
    <n v="0"/>
    <n v="0"/>
    <n v="0"/>
    <n v="516.53"/>
    <n v="0"/>
    <n v="0"/>
    <n v="0"/>
    <n v="0"/>
    <n v="0"/>
    <x v="0"/>
    <x v="0"/>
  </r>
  <r>
    <x v="81"/>
    <x v="7"/>
    <n v="602.35"/>
    <n v="0"/>
    <x v="0"/>
    <m/>
    <n v="0"/>
    <n v="0"/>
    <n v="0"/>
    <n v="0"/>
    <n v="0"/>
    <n v="0"/>
    <n v="0"/>
    <n v="602.35"/>
    <n v="0"/>
    <n v="0"/>
    <n v="0"/>
    <n v="0"/>
    <n v="0"/>
    <n v="0"/>
    <n v="0"/>
    <n v="0"/>
    <n v="0"/>
    <n v="0"/>
    <n v="0"/>
    <n v="0"/>
    <n v="0"/>
    <x v="0"/>
    <x v="0"/>
  </r>
  <r>
    <x v="81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5"/>
    <n v="630.82000000000005"/>
    <n v="0"/>
    <x v="0"/>
    <m/>
    <n v="0"/>
    <n v="0"/>
    <n v="0"/>
    <n v="0"/>
    <n v="0"/>
    <n v="0"/>
    <n v="0"/>
    <n v="0"/>
    <n v="0"/>
    <n v="0"/>
    <n v="0"/>
    <n v="630.82000000000005"/>
    <n v="0"/>
    <n v="0"/>
    <n v="0"/>
    <n v="0"/>
    <n v="0"/>
    <n v="0"/>
    <n v="0"/>
    <n v="0"/>
    <n v="0"/>
    <x v="0"/>
    <x v="0"/>
  </r>
  <r>
    <x v="81"/>
    <x v="16"/>
    <n v="9749.44"/>
    <n v="11294.29"/>
    <x v="0"/>
    <m/>
    <n v="0"/>
    <n v="972.48"/>
    <n v="839.7"/>
    <n v="0"/>
    <n v="1400.1000000000001"/>
    <n v="0"/>
    <n v="2605"/>
    <n v="3044.85"/>
    <n v="893"/>
    <n v="0"/>
    <n v="2094.6999999999998"/>
    <n v="2217.84"/>
    <n v="0"/>
    <n v="722.51999999999953"/>
    <n v="240"/>
    <n v="2791.7500000000009"/>
    <n v="2522.91"/>
    <n v="0"/>
    <n v="698.88000000000102"/>
    <n v="0"/>
    <n v="0"/>
    <x v="0"/>
    <x v="0"/>
  </r>
  <r>
    <x v="81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19"/>
    <n v="2654.38"/>
    <n v="713.93"/>
    <x v="0"/>
    <m/>
    <n v="0"/>
    <n v="0"/>
    <n v="355.55"/>
    <n v="0"/>
    <n v="0"/>
    <n v="0"/>
    <n v="0"/>
    <n v="0"/>
    <n v="0"/>
    <n v="0"/>
    <n v="0"/>
    <n v="0"/>
    <n v="358.37999999999994"/>
    <n v="0"/>
    <n v="0"/>
    <n v="2654.38"/>
    <n v="0"/>
    <n v="0"/>
    <n v="0"/>
    <n v="0"/>
    <n v="0"/>
    <x v="0"/>
    <x v="0"/>
  </r>
  <r>
    <x v="81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1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2"/>
    <n v="73834.77"/>
    <n v="112919.83"/>
    <x v="0"/>
    <n v="12099.47"/>
    <n v="9666.67"/>
    <n v="5770.6"/>
    <n v="1715.6800000000003"/>
    <n v="6452.93"/>
    <n v="15867.03"/>
    <n v="0"/>
    <n v="13169.490000000002"/>
    <n v="5931.2099999999991"/>
    <n v="8362.3799999999974"/>
    <n v="7907.5999999999985"/>
    <n v="9917.2699999999968"/>
    <n v="7516.760000000002"/>
    <n v="11590.360000000008"/>
    <n v="4998.239999999998"/>
    <n v="7114.9899999999907"/>
    <n v="8695.11"/>
    <n v="14864.059999999998"/>
    <n v="14462.850000000006"/>
    <n v="20651.900000000009"/>
    <n v="0"/>
    <n v="0"/>
    <x v="0"/>
    <x v="0"/>
  </r>
  <r>
    <x v="82"/>
    <x v="3"/>
    <n v="0"/>
    <n v="4027.3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4027.37"/>
    <n v="0"/>
    <n v="0"/>
    <x v="0"/>
    <x v="0"/>
  </r>
  <r>
    <x v="82"/>
    <x v="4"/>
    <n v="9393.44"/>
    <n v="13274.8"/>
    <x v="0"/>
    <m/>
    <n v="1147.5999999999999"/>
    <n v="0"/>
    <n v="0"/>
    <n v="0"/>
    <n v="4117.66"/>
    <n v="0"/>
    <n v="1540.3599999999997"/>
    <n v="2346.39"/>
    <n v="3043.6899999999996"/>
    <n v="4395.43"/>
    <n v="0"/>
    <n v="2368.0200000000004"/>
    <n v="0"/>
    <n v="283.60000000000036"/>
    <n v="197.64000000000124"/>
    <n v="0"/>
    <n v="0"/>
    <n v="0"/>
    <n v="3227.8499999999985"/>
    <n v="0"/>
    <n v="0"/>
    <x v="0"/>
    <x v="0"/>
  </r>
  <r>
    <x v="8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8"/>
    <n v="30237.88"/>
    <n v="3525.83"/>
    <x v="0"/>
    <m/>
    <n v="59.33"/>
    <n v="82.5"/>
    <n v="0"/>
    <n v="0"/>
    <n v="0"/>
    <n v="2099.2399999999998"/>
    <n v="2117.83"/>
    <n v="0"/>
    <n v="0"/>
    <n v="22229.08"/>
    <n v="1348.67"/>
    <n v="2565.5400000000009"/>
    <n v="0"/>
    <n v="2241.1899999999987"/>
    <n v="0"/>
    <n v="0"/>
    <n v="0"/>
    <n v="1020.3300000000017"/>
    <n v="0"/>
    <n v="0"/>
    <n v="0"/>
    <x v="0"/>
    <x v="0"/>
  </r>
  <r>
    <x v="82"/>
    <x v="9"/>
    <n v="2842.38"/>
    <n v="8137.66"/>
    <x v="0"/>
    <m/>
    <n v="1267.95"/>
    <n v="1098.47"/>
    <n v="401.95000000000005"/>
    <n v="0"/>
    <n v="0"/>
    <n v="0"/>
    <n v="1175.9899999999998"/>
    <n v="0"/>
    <n v="334.92000000000007"/>
    <n v="0"/>
    <n v="1575.7999999999997"/>
    <n v="1115.2099999999998"/>
    <n v="0"/>
    <n v="0"/>
    <n v="0"/>
    <n v="0"/>
    <n v="1907.6800000000003"/>
    <n v="628.70000000000027"/>
    <n v="1473.37"/>
    <n v="0"/>
    <n v="0"/>
    <x v="0"/>
    <x v="0"/>
  </r>
  <r>
    <x v="8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11"/>
    <n v="5817.87"/>
    <n v="7280.2"/>
    <x v="0"/>
    <m/>
    <n v="2960.63"/>
    <n v="0"/>
    <n v="0"/>
    <n v="3773.84"/>
    <n v="862.32999999999993"/>
    <n v="0"/>
    <n v="0"/>
    <n v="224.53999999999996"/>
    <n v="0"/>
    <n v="0"/>
    <n v="1202.1800000000003"/>
    <n v="806.1899999999996"/>
    <n v="838.75"/>
    <n v="0"/>
    <n v="0"/>
    <n v="0"/>
    <n v="0"/>
    <n v="1013.3000000000002"/>
    <n v="1416.3099999999995"/>
    <n v="0"/>
    <n v="0"/>
    <x v="0"/>
    <x v="0"/>
  </r>
  <r>
    <x v="82"/>
    <x v="12"/>
    <n v="4832.1099999999997"/>
    <n v="6714.19"/>
    <x v="0"/>
    <m/>
    <n v="198.89"/>
    <n v="2509.4699999999998"/>
    <n v="0"/>
    <n v="0"/>
    <n v="1806.15"/>
    <n v="0"/>
    <n v="1024.27"/>
    <n v="0"/>
    <n v="0"/>
    <n v="1022.5400000000004"/>
    <n v="1269.5099999999998"/>
    <n v="0"/>
    <n v="0"/>
    <n v="1300.0999999999995"/>
    <n v="0"/>
    <n v="0"/>
    <n v="2172.37"/>
    <n v="0"/>
    <n v="243"/>
    <n v="0"/>
    <n v="0"/>
    <x v="0"/>
    <x v="0"/>
  </r>
  <r>
    <x v="82"/>
    <x v="13"/>
    <n v="4520.16"/>
    <n v="9152.7900000000009"/>
    <x v="0"/>
    <m/>
    <m/>
    <n v="735.89"/>
    <n v="818.18"/>
    <n v="0"/>
    <n v="0"/>
    <n v="0"/>
    <n v="3546.94"/>
    <n v="0"/>
    <n v="0"/>
    <n v="0"/>
    <n v="0"/>
    <n v="1341.88"/>
    <n v="2924.1099999999997"/>
    <n v="0"/>
    <n v="0"/>
    <n v="1259.3899999999999"/>
    <n v="647.94000000000051"/>
    <n v="1183"/>
    <n v="1215.6200000000008"/>
    <n v="0"/>
    <n v="0"/>
    <x v="0"/>
    <x v="0"/>
  </r>
  <r>
    <x v="82"/>
    <x v="14"/>
    <n v="160913.5"/>
    <n v="132567.78"/>
    <x v="0"/>
    <n v="18327.87"/>
    <n v="17708.61"/>
    <n v="32387.38"/>
    <n v="16533.46"/>
    <n v="10538.43"/>
    <n v="18743.760000000002"/>
    <n v="3525.6299999999974"/>
    <n v="15401.940000000002"/>
    <n v="12997.540000000008"/>
    <n v="21757.679999999993"/>
    <n v="12345.669999999998"/>
    <n v="9007.36"/>
    <n v="37981.97"/>
    <n v="10667.050000000003"/>
    <n v="4866.5500000000029"/>
    <n v="4972.5200000000041"/>
    <n v="16224.279999999999"/>
    <n v="10367.209999999992"/>
    <n v="11718.179999999993"/>
    <n v="7408.1900000000023"/>
    <n v="0"/>
    <n v="0"/>
    <x v="0"/>
    <x v="0"/>
  </r>
  <r>
    <x v="82"/>
    <x v="15"/>
    <n v="4051.8"/>
    <n v="13207.37"/>
    <x v="0"/>
    <n v="1995.67"/>
    <n v="2719.36"/>
    <n v="0"/>
    <n v="84.069999999999709"/>
    <n v="-117.60000000000014"/>
    <n v="252"/>
    <n v="0"/>
    <n v="2457.7400000000002"/>
    <n v="0"/>
    <n v="0"/>
    <n v="2173.7300000000005"/>
    <n v="2438.1400000000003"/>
    <n v="0"/>
    <n v="0"/>
    <n v="0"/>
    <n v="0"/>
    <n v="0"/>
    <n v="2353.0500000000002"/>
    <n v="0"/>
    <n v="2903.01"/>
    <n v="0"/>
    <n v="0"/>
    <x v="0"/>
    <x v="0"/>
  </r>
  <r>
    <x v="82"/>
    <x v="16"/>
    <n v="81661.94"/>
    <n v="93751.61"/>
    <x v="0"/>
    <n v="1880.42"/>
    <n v="10410.42"/>
    <n v="11853.48"/>
    <n v="1170.9500000000007"/>
    <n v="303.05999999999949"/>
    <n v="17680.440000000002"/>
    <n v="0"/>
    <n v="5070.3599999999933"/>
    <n v="356.21000000000095"/>
    <n v="9185.7000000000044"/>
    <n v="42849.17"/>
    <n v="14348.809999999998"/>
    <n v="3686.9100000000035"/>
    <n v="22093.420000000006"/>
    <n v="1606.5299999999988"/>
    <n v="6549.9799999999959"/>
    <n v="9627.1900000000023"/>
    <n v="2855.0999999999913"/>
    <n v="9498.9700000000012"/>
    <n v="4386.4300000000076"/>
    <n v="0"/>
    <n v="0"/>
    <x v="0"/>
    <x v="0"/>
  </r>
  <r>
    <x v="8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2"/>
    <x v="19"/>
    <n v="0"/>
    <n v="5096.43"/>
    <x v="0"/>
    <m/>
    <m/>
    <n v="0"/>
    <n v="814.7"/>
    <n v="0"/>
    <n v="1443.07"/>
    <n v="0"/>
    <n v="754.34999999999991"/>
    <n v="0"/>
    <n v="2084.3100000000004"/>
    <n v="0"/>
    <n v="0"/>
    <n v="0"/>
    <n v="0"/>
    <n v="0"/>
    <n v="0"/>
    <n v="0"/>
    <n v="0"/>
    <n v="0"/>
    <n v="0"/>
    <n v="0"/>
    <n v="0"/>
    <x v="0"/>
    <x v="0"/>
  </r>
  <r>
    <x v="82"/>
    <x v="20"/>
    <n v="33039.46"/>
    <n v="63350.97"/>
    <x v="0"/>
    <n v="3734.45"/>
    <n v="2848.64"/>
    <n v="2868.67"/>
    <n v="4859.5400000000009"/>
    <n v="1049.0600000000004"/>
    <n v="2732.49"/>
    <n v="1049.0699999999997"/>
    <n v="5901.68"/>
    <n v="3156.6100000000006"/>
    <n v="4874.7300000000014"/>
    <n v="5688.2999999999993"/>
    <n v="7647.5999999999985"/>
    <n v="9971.4900000000016"/>
    <n v="10864.14"/>
    <n v="1210.4399999999987"/>
    <n v="6150.1999999999971"/>
    <n v="1765.119999999999"/>
    <n v="8020.43"/>
    <n v="2546.25"/>
    <n v="9451.5200000000041"/>
    <n v="0"/>
    <n v="0"/>
    <x v="0"/>
    <x v="0"/>
  </r>
  <r>
    <x v="82"/>
    <x v="21"/>
    <n v="169971.3"/>
    <n v="228317.95"/>
    <x v="0"/>
    <n v="24103.65"/>
    <n v="11351.84"/>
    <n v="14389.370000000003"/>
    <n v="22631.38"/>
    <n v="6013.1399999999994"/>
    <n v="32838.100000000006"/>
    <n v="9820.9199999999983"/>
    <n v="23307.01999999999"/>
    <n v="23955.709999999992"/>
    <n v="21146.490000000005"/>
    <n v="29714.260000000009"/>
    <n v="51115.930000000008"/>
    <n v="16652.11"/>
    <n v="33662.359999999986"/>
    <n v="7734.4199999999837"/>
    <n v="2621.2799999999988"/>
    <n v="31068.600000000006"/>
    <n v="4918.3000000000175"/>
    <n v="6519.1199999999953"/>
    <n v="24725.25"/>
    <n v="0"/>
    <n v="0"/>
    <x v="0"/>
    <x v="0"/>
  </r>
  <r>
    <x v="83"/>
    <x v="0"/>
    <n v="8738.3499999999985"/>
    <n v="43785.7"/>
    <x v="0"/>
    <m/>
    <n v="3795.0599999999995"/>
    <n v="0"/>
    <n v="3416.2000000000007"/>
    <n v="0"/>
    <n v="4703.369999999999"/>
    <n v="0"/>
    <n v="1731.5199999999986"/>
    <n v="0"/>
    <n v="5480.7400000000016"/>
    <n v="2205.5"/>
    <n v="4175.2200000000012"/>
    <n v="0"/>
    <n v="5474.5400000000009"/>
    <n v="522.29999999999927"/>
    <n v="4098.5"/>
    <n v="1845.8900000000003"/>
    <n v="6286.8499999999985"/>
    <n v="4164.6599999999989"/>
    <n v="4623.6999999999971"/>
    <n v="0"/>
    <n v="0"/>
    <x v="0"/>
    <x v="0"/>
  </r>
  <r>
    <x v="83"/>
    <x v="1"/>
    <n v="4209.0599999999995"/>
    <n v="6481.9599999999991"/>
    <x v="0"/>
    <m/>
    <n v="805.10000000000014"/>
    <n v="0"/>
    <n v="663.75"/>
    <n v="0"/>
    <n v="73.979999999999791"/>
    <n v="0"/>
    <n v="964.47000000000025"/>
    <n v="0"/>
    <n v="862.14999999999964"/>
    <n v="0"/>
    <n v="1432.67"/>
    <n v="2837.3999999999996"/>
    <n v="138.18000000000029"/>
    <n v="0"/>
    <n v="0"/>
    <n v="0"/>
    <n v="854.26000000000022"/>
    <n v="1371.6599999999994"/>
    <n v="687.39999999999873"/>
    <n v="0"/>
    <n v="0"/>
    <x v="0"/>
    <x v="0"/>
  </r>
  <r>
    <x v="83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3"/>
    <n v="2618.4700000000012"/>
    <n v="5582.4399999999987"/>
    <x v="0"/>
    <m/>
    <n v="0"/>
    <n v="0"/>
    <n v="2483.12"/>
    <n v="0"/>
    <n v="222.25"/>
    <n v="0"/>
    <n v="0"/>
    <n v="0"/>
    <n v="0"/>
    <n v="2618.4700000000012"/>
    <n v="0"/>
    <n v="0"/>
    <n v="0"/>
    <n v="0"/>
    <n v="0"/>
    <n v="0"/>
    <n v="0"/>
    <n v="0"/>
    <n v="2877.0699999999988"/>
    <n v="0"/>
    <n v="0"/>
    <x v="0"/>
    <x v="0"/>
  </r>
  <r>
    <x v="83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0"/>
    <n v="121978.93999999999"/>
    <n v="181403.04"/>
    <x v="0"/>
    <n v="10951.859999999999"/>
    <n v="11144.800000000001"/>
    <n v="5207.8000000000011"/>
    <n v="16897.819999999992"/>
    <n v="12494.670000000002"/>
    <n v="13202.750000000007"/>
    <n v="0"/>
    <n v="16371.259999999995"/>
    <n v="6993.0200000000041"/>
    <n v="25183.640000000007"/>
    <n v="31084.339999999982"/>
    <n v="6333.2799999999988"/>
    <n v="11449.099999999991"/>
    <n v="20595.439999999988"/>
    <n v="12361.900000000009"/>
    <n v="3606.0400000000081"/>
    <n v="22822.140000000014"/>
    <n v="28808.48000000001"/>
    <n v="8614.109999999986"/>
    <n v="39259.53"/>
    <n v="0"/>
    <n v="0"/>
    <x v="0"/>
    <x v="0"/>
  </r>
  <r>
    <x v="83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2"/>
    <n v="0"/>
    <n v="747.23"/>
    <x v="0"/>
    <m/>
    <n v="0"/>
    <n v="0"/>
    <n v="0"/>
    <n v="0"/>
    <n v="747.23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3"/>
    <n v="7064.0899999999992"/>
    <n v="6995.8300000000008"/>
    <x v="0"/>
    <n v="664.6400000000001"/>
    <n v="2288.6800000000012"/>
    <n v="0"/>
    <n v="201.67999999999984"/>
    <n v="2544.0999999999995"/>
    <n v="3446.1699999999987"/>
    <n v="0"/>
    <n v="0"/>
    <n v="899.09999999999945"/>
    <n v="212.76000000000022"/>
    <n v="0"/>
    <n v="0"/>
    <n v="0"/>
    <n v="846.54000000000087"/>
    <n v="0"/>
    <n v="0"/>
    <n v="958.56999999999971"/>
    <n v="0"/>
    <n v="1997.6800000000003"/>
    <n v="0"/>
    <n v="0"/>
    <n v="0"/>
    <x v="0"/>
    <x v="0"/>
  </r>
  <r>
    <x v="83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19"/>
    <n v="182.19"/>
    <n v="3214.53"/>
    <x v="0"/>
    <m/>
    <n v="0"/>
    <n v="182.19"/>
    <n v="0"/>
    <n v="0"/>
    <n v="3207.46"/>
    <n v="0"/>
    <n v="7.0700000000001637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3"/>
    <x v="21"/>
    <n v="52533.979999999996"/>
    <n v="92521.54"/>
    <x v="0"/>
    <n v="3732.4500000000003"/>
    <n v="9891.07"/>
    <n v="11735.679999999998"/>
    <n v="23491.289999999994"/>
    <n v="2036.6900000000005"/>
    <n v="6581.2500000000073"/>
    <n v="0"/>
    <n v="11189.879999999997"/>
    <n v="3928.2399999999907"/>
    <n v="12872.400000000009"/>
    <n v="5626.4600000000028"/>
    <n v="3572.8599999999933"/>
    <n v="5136.59"/>
    <n v="9456.1499999999942"/>
    <n v="3665.4300000000003"/>
    <n v="2956.6000000000058"/>
    <n v="7082.0400000000081"/>
    <n v="9445.1999999999971"/>
    <n v="9590.3999999999942"/>
    <n v="3064.8399999999965"/>
    <n v="0"/>
    <n v="0"/>
    <x v="0"/>
    <x v="0"/>
  </r>
  <r>
    <x v="8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2"/>
    <n v="893"/>
    <n v="2263.02"/>
    <x v="0"/>
    <m/>
    <m/>
    <n v="0"/>
    <n v="0"/>
    <n v="0"/>
    <n v="0"/>
    <n v="0"/>
    <n v="0"/>
    <n v="0"/>
    <n v="213.41"/>
    <n v="0"/>
    <n v="2049.61"/>
    <n v="0"/>
    <n v="0"/>
    <n v="0"/>
    <n v="0"/>
    <n v="893"/>
    <n v="0"/>
    <n v="0"/>
    <n v="0"/>
    <n v="0"/>
    <n v="0"/>
    <x v="0"/>
    <x v="0"/>
  </r>
  <r>
    <x v="8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4"/>
    <n v="0"/>
    <n v="59.77"/>
    <x v="0"/>
    <m/>
    <m/>
    <n v="0"/>
    <n v="0"/>
    <n v="0"/>
    <n v="0"/>
    <n v="0"/>
    <n v="59.77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8"/>
    <n v="2496.6"/>
    <n v="109.78"/>
    <x v="0"/>
    <m/>
    <m/>
    <n v="0"/>
    <n v="0"/>
    <n v="1020.6"/>
    <n v="109.78"/>
    <n v="1476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2"/>
    <n v="521.09"/>
    <n v="0"/>
    <x v="0"/>
    <m/>
    <m/>
    <n v="0"/>
    <n v="0"/>
    <n v="0"/>
    <n v="0"/>
    <n v="0"/>
    <n v="0"/>
    <n v="521.09"/>
    <n v="0"/>
    <n v="0"/>
    <n v="0"/>
    <n v="0"/>
    <n v="0"/>
    <n v="0"/>
    <n v="0"/>
    <n v="0"/>
    <n v="0"/>
    <n v="0"/>
    <n v="0"/>
    <n v="0"/>
    <n v="0"/>
    <x v="0"/>
    <x v="0"/>
  </r>
  <r>
    <x v="8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4"/>
    <n v="0"/>
    <n v="1178"/>
    <x v="0"/>
    <m/>
    <n v="1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6"/>
    <n v="77142.509999999995"/>
    <n v="89540.55"/>
    <x v="0"/>
    <n v="2483.7600000000002"/>
    <n v="2635.49"/>
    <n v="4452.96"/>
    <n v="0"/>
    <n v="1555.9999999999991"/>
    <n v="11525.9"/>
    <n v="-25.159999999999854"/>
    <n v="14199.220000000001"/>
    <n v="10086.51"/>
    <n v="16069.25"/>
    <n v="19851.14"/>
    <n v="20809.400000000001"/>
    <n v="18397.39"/>
    <n v="14091.010000000002"/>
    <n v="6207.2000000000044"/>
    <n v="5941.5699999999924"/>
    <n v="8562.4400000000023"/>
    <n v="1107.6200000000099"/>
    <n v="5570.2699999999895"/>
    <n v="3161.0899999999965"/>
    <n v="0"/>
    <n v="0"/>
    <x v="0"/>
    <x v="0"/>
  </r>
  <r>
    <x v="8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19"/>
    <n v="11303.41"/>
    <n v="23795.89"/>
    <x v="0"/>
    <m/>
    <n v="2014"/>
    <n v="1386.45"/>
    <n v="0"/>
    <n v="827.93000000000006"/>
    <n v="3295.3900000000003"/>
    <n v="0"/>
    <n v="1819.6399999999994"/>
    <n v="0"/>
    <n v="40.010000000000218"/>
    <n v="4459.51"/>
    <n v="5208.8599999999997"/>
    <n v="117.59999999999945"/>
    <n v="1939.8099999999995"/>
    <n v="0"/>
    <n v="0"/>
    <n v="1715.2199999999993"/>
    <n v="9478.18"/>
    <n v="2796.7000000000007"/>
    <n v="0"/>
    <n v="0"/>
    <n v="0"/>
    <x v="0"/>
    <x v="0"/>
  </r>
  <r>
    <x v="84"/>
    <x v="20"/>
    <n v="0"/>
    <n v="3004.08"/>
    <x v="0"/>
    <m/>
    <n v="300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"/>
    <n v="56.99"/>
    <n v="0"/>
    <x v="0"/>
    <m/>
    <m/>
    <n v="56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2"/>
    <n v="248.4"/>
    <n v="248.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4"/>
    <n v="0"/>
    <x v="0"/>
    <x v="0"/>
  </r>
  <r>
    <x v="85"/>
    <x v="3"/>
    <n v="359.12"/>
    <n v="149.32"/>
    <x v="0"/>
    <m/>
    <m/>
    <n v="0"/>
    <n v="149.32"/>
    <n v="0"/>
    <n v="0"/>
    <n v="0"/>
    <n v="0"/>
    <n v="0"/>
    <n v="0"/>
    <n v="0"/>
    <n v="0"/>
    <n v="0"/>
    <n v="0"/>
    <n v="0"/>
    <n v="0"/>
    <n v="0"/>
    <n v="0"/>
    <n v="359.12"/>
    <n v="0"/>
    <n v="0"/>
    <n v="586.20000000000005"/>
    <x v="0"/>
    <x v="0"/>
  </r>
  <r>
    <x v="8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8"/>
    <n v="0"/>
    <n v="199.92"/>
    <x v="0"/>
    <m/>
    <m/>
    <n v="0"/>
    <n v="199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1"/>
    <n v="0"/>
    <n v="1082.68"/>
    <x v="0"/>
    <m/>
    <m/>
    <n v="0"/>
    <n v="489.24"/>
    <n v="0"/>
    <n v="0"/>
    <n v="0"/>
    <n v="0"/>
    <n v="0"/>
    <n v="0"/>
    <n v="0"/>
    <n v="0"/>
    <n v="0"/>
    <n v="0"/>
    <n v="0"/>
    <n v="0"/>
    <n v="0"/>
    <n v="0"/>
    <n v="0"/>
    <n v="593.44000000000005"/>
    <n v="0"/>
    <n v="0"/>
    <x v="0"/>
    <x v="0"/>
  </r>
  <r>
    <x v="8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4"/>
    <n v="3690.32"/>
    <n v="5025.9399999999996"/>
    <x v="0"/>
    <n v="157.19999999999999"/>
    <n v="347.34"/>
    <n v="1282.5"/>
    <n v="405.34"/>
    <n v="0"/>
    <n v="651.06000000000006"/>
    <n v="200.15999999999985"/>
    <n v="0"/>
    <n v="524.00000000000023"/>
    <n v="275.83999999999992"/>
    <n v="0"/>
    <n v="765.72000000000025"/>
    <n v="241.48000000000002"/>
    <n v="264.96000000000004"/>
    <n v="0"/>
    <n v="0"/>
    <n v="902"/>
    <n v="2315.6799999999994"/>
    <n v="382.98"/>
    <n v="0"/>
    <n v="0"/>
    <n v="646.13000000000011"/>
    <x v="0"/>
    <x v="0"/>
  </r>
  <r>
    <x v="8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5"/>
    <x v="20"/>
    <n v="5227.1499999999996"/>
    <n v="11360.95"/>
    <x v="0"/>
    <n v="619.35"/>
    <m/>
    <n v="804.38"/>
    <n v="4258.58"/>
    <n v="0"/>
    <n v="996.76000000000022"/>
    <n v="0"/>
    <n v="648.68000000000029"/>
    <n v="733.63000000000011"/>
    <n v="783.79999999999927"/>
    <n v="527.87999999999965"/>
    <n v="797.45000000000073"/>
    <n v="1388.8100000000004"/>
    <n v="1019.1599999999999"/>
    <n v="0"/>
    <n v="0"/>
    <n v="797.63999999999942"/>
    <n v="920.69999999999891"/>
    <n v="96.039999999999964"/>
    <n v="1676.4000000000015"/>
    <n v="259.42000000000007"/>
    <n v="0"/>
    <x v="0"/>
    <x v="0"/>
  </r>
  <r>
    <x v="8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2"/>
    <n v="3073.29"/>
    <n v="3073.2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3.29"/>
    <n v="228.6899999999996"/>
    <x v="0"/>
    <x v="0"/>
  </r>
  <r>
    <x v="86"/>
    <x v="3"/>
    <n v="612.05999999999949"/>
    <n v="612.0599999999994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2.05999999999949"/>
    <n v="1003.0599999999995"/>
    <x v="0"/>
    <x v="0"/>
  </r>
  <r>
    <x v="86"/>
    <x v="4"/>
    <n v="938.22000000000025"/>
    <n v="938.2200000000002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8.22000000000025"/>
    <n v="1434"/>
    <x v="0"/>
    <x v="0"/>
  </r>
  <r>
    <x v="8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8"/>
    <n v="1017.9400000000005"/>
    <n v="1017.940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7.9400000000005"/>
    <n v="0"/>
    <x v="0"/>
    <x v="0"/>
  </r>
  <r>
    <x v="8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10"/>
    <n v="5906.2099999999991"/>
    <n v="5906.2099999999991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6.2099999999991"/>
    <n v="4980.6200000000026"/>
    <x v="0"/>
    <x v="0"/>
  </r>
  <r>
    <x v="86"/>
    <x v="11"/>
    <n v="916.84000000000015"/>
    <n v="916.8400000000001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6.84000000000015"/>
    <n v="0"/>
    <x v="0"/>
    <x v="0"/>
  </r>
  <r>
    <x v="8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73.8200000000033"/>
    <x v="0"/>
    <x v="0"/>
  </r>
  <r>
    <x v="86"/>
    <x v="14"/>
    <n v="9002.7599999999948"/>
    <n v="9002.759999999994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2.7599999999948"/>
    <n v="14774.770000000004"/>
    <x v="0"/>
    <x v="0"/>
  </r>
  <r>
    <x v="86"/>
    <x v="15"/>
    <n v="1570.3899999999994"/>
    <n v="1570.389999999999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0.3899999999994"/>
    <n v="2756.6200000000026"/>
    <x v="0"/>
    <x v="0"/>
  </r>
  <r>
    <x v="86"/>
    <x v="16"/>
    <n v="12439"/>
    <n v="4475"/>
    <x v="0"/>
    <m/>
    <m/>
    <n v="0"/>
    <n v="0"/>
    <n v="0"/>
    <n v="0"/>
    <n v="0"/>
    <n v="0"/>
    <n v="0"/>
    <n v="0"/>
    <n v="0"/>
    <n v="1334"/>
    <n v="12439"/>
    <n v="3141"/>
    <n v="0"/>
    <n v="0"/>
    <n v="0"/>
    <n v="0"/>
    <n v="0"/>
    <n v="0"/>
    <n v="0"/>
    <n v="1812.9099999999999"/>
    <x v="0"/>
    <x v="0"/>
  </r>
  <r>
    <x v="8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6"/>
    <x v="19"/>
    <n v="5476.5600000000013"/>
    <n v="5476.560000000001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6.5600000000013"/>
    <n v="6092.9599999999991"/>
    <x v="0"/>
    <x v="0"/>
  </r>
  <r>
    <x v="86"/>
    <x v="20"/>
    <n v="3785.5599999999977"/>
    <n v="3785.559999999997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85.5599999999977"/>
    <n v="4071.6800000000003"/>
    <x v="0"/>
    <x v="0"/>
  </r>
  <r>
    <x v="8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2"/>
    <n v="19997.86"/>
    <n v="1483.97"/>
    <x v="0"/>
    <m/>
    <m/>
    <n v="2187.9699999999998"/>
    <n v="0"/>
    <n v="0"/>
    <n v="0"/>
    <n v="0"/>
    <n v="0"/>
    <n v="8100.4600000000009"/>
    <n v="1483.97"/>
    <n v="4952"/>
    <n v="0"/>
    <n v="0"/>
    <n v="0"/>
    <n v="0"/>
    <n v="0"/>
    <n v="4757.43"/>
    <n v="0"/>
    <n v="0"/>
    <n v="0"/>
    <n v="0"/>
    <n v="0"/>
    <x v="0"/>
    <x v="0"/>
  </r>
  <r>
    <x v="8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4"/>
    <n v="0"/>
    <n v="126937.72"/>
    <x v="0"/>
    <m/>
    <m/>
    <n v="0"/>
    <n v="0"/>
    <n v="0"/>
    <n v="0"/>
    <n v="0"/>
    <n v="28716.06"/>
    <n v="0"/>
    <n v="30785.289999999997"/>
    <n v="0"/>
    <n v="0"/>
    <n v="0"/>
    <n v="27277.9"/>
    <n v="0"/>
    <n v="0"/>
    <n v="0"/>
    <n v="4741.2100000000064"/>
    <n v="0"/>
    <n v="35417.259999999995"/>
    <n v="0"/>
    <n v="64644.510000000009"/>
    <x v="0"/>
    <x v="0"/>
  </r>
  <r>
    <x v="8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1"/>
    <n v="3883.66"/>
    <n v="3883.66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83.66"/>
    <n v="0"/>
    <x v="0"/>
    <x v="0"/>
  </r>
  <r>
    <x v="87"/>
    <x v="12"/>
    <n v="11845.05"/>
    <n v="4432.5200000000004"/>
    <x v="0"/>
    <n v="1791.54"/>
    <m/>
    <n v="456.46000000000004"/>
    <n v="1978.01"/>
    <n v="1283.2600000000002"/>
    <n v="0"/>
    <n v="0"/>
    <n v="0"/>
    <n v="0"/>
    <n v="0"/>
    <n v="0"/>
    <n v="0"/>
    <n v="4102"/>
    <n v="0"/>
    <n v="-1929.1999999999998"/>
    <n v="0"/>
    <n v="4349.2699999999995"/>
    <n v="2454.5100000000002"/>
    <n v="1791.7199999999993"/>
    <n v="0"/>
    <n v="0"/>
    <n v="0"/>
    <x v="0"/>
    <x v="0"/>
  </r>
  <r>
    <x v="87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4"/>
    <n v="156260.89000000001"/>
    <n v="102214.42000000001"/>
    <x v="0"/>
    <n v="13504.57"/>
    <n v="2987.68"/>
    <n v="15174.349999999999"/>
    <n v="1544.6799999999998"/>
    <n v="12844.32"/>
    <n v="4792.12"/>
    <n v="2891.8800000000047"/>
    <n v="6228.380000000001"/>
    <n v="14737.32"/>
    <n v="7000.4199999999983"/>
    <n v="0"/>
    <n v="17630.96"/>
    <n v="19112.229999999996"/>
    <n v="14166.130000000005"/>
    <n v="20915.660000000003"/>
    <n v="1928.3399999999965"/>
    <n v="12981.399999999994"/>
    <n v="3982.4800000000032"/>
    <n v="7504.2900000000081"/>
    <n v="5358.3600000000006"/>
    <n v="36594.87000000001"/>
    <n v="1325.7399999999907"/>
    <x v="0"/>
    <x v="0"/>
  </r>
  <r>
    <x v="87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7"/>
    <x v="21"/>
    <n v="516655.3"/>
    <n v="588674.04"/>
    <x v="0"/>
    <n v="86065.88"/>
    <n v="29712.59"/>
    <n v="28226.259999999995"/>
    <n v="42090.260000000009"/>
    <n v="40856.069999999992"/>
    <n v="91986.03"/>
    <n v="46114.49000000002"/>
    <n v="120389.91999999998"/>
    <n v="1626.7699999999895"/>
    <n v="69461.25"/>
    <n v="28609.309999999998"/>
    <n v="59300.130000000005"/>
    <n v="100906.06000000003"/>
    <n v="48400.5"/>
    <n v="50236.789999999979"/>
    <n v="0"/>
    <n v="50205.510000000009"/>
    <n v="72630.620000000054"/>
    <n v="78371.079999999958"/>
    <n v="49265.659999999916"/>
    <n v="5437.0800000000163"/>
    <n v="96376.25"/>
    <x v="0"/>
    <x v="0"/>
  </r>
  <r>
    <x v="88"/>
    <x v="0"/>
    <n v="0"/>
    <n v="52"/>
    <x v="0"/>
    <m/>
    <n v="0"/>
    <n v="0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2"/>
    <n v="0"/>
    <n v="456"/>
    <x v="0"/>
    <m/>
    <n v="0"/>
    <n v="0"/>
    <n v="0"/>
    <n v="0"/>
    <n v="0"/>
    <n v="0"/>
    <n v="0"/>
    <n v="0"/>
    <n v="456"/>
    <n v="0"/>
    <n v="0"/>
    <n v="0"/>
    <n v="0"/>
    <n v="0"/>
    <n v="0"/>
    <n v="0"/>
    <n v="0"/>
    <n v="0"/>
    <n v="0"/>
    <n v="0"/>
    <n v="0"/>
    <x v="0"/>
    <x v="0"/>
  </r>
  <r>
    <x v="88"/>
    <x v="3"/>
    <n v="47"/>
    <n v="0"/>
    <x v="0"/>
    <m/>
    <n v="0"/>
    <n v="0"/>
    <n v="0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4"/>
    <n v="12217"/>
    <n v="12458"/>
    <x v="0"/>
    <n v="2529"/>
    <n v="1356"/>
    <n v="667"/>
    <n v="2561"/>
    <n v="814"/>
    <n v="1061"/>
    <n v="26"/>
    <n v="1236"/>
    <n v="149"/>
    <n v="0"/>
    <n v="4836"/>
    <n v="1874"/>
    <n v="1588"/>
    <n v="1506"/>
    <n v="136"/>
    <n v="0"/>
    <n v="242"/>
    <n v="486"/>
    <n v="169"/>
    <n v="1317"/>
    <n v="1061"/>
    <n v="2222"/>
    <x v="0"/>
    <x v="0"/>
  </r>
  <r>
    <x v="88"/>
    <x v="5"/>
    <n v="450"/>
    <n v="12"/>
    <x v="0"/>
    <m/>
    <n v="0"/>
    <n v="0"/>
    <n v="0"/>
    <n v="0"/>
    <n v="0"/>
    <n v="0"/>
    <n v="0"/>
    <n v="0"/>
    <n v="0"/>
    <n v="0"/>
    <n v="12"/>
    <n v="0"/>
    <n v="0"/>
    <n v="0"/>
    <n v="0"/>
    <n v="0"/>
    <n v="0"/>
    <n v="450"/>
    <n v="0"/>
    <n v="0"/>
    <n v="0"/>
    <x v="0"/>
    <x v="0"/>
  </r>
  <r>
    <x v="88"/>
    <x v="6"/>
    <n v="878"/>
    <n v="1422"/>
    <x v="0"/>
    <m/>
    <n v="0"/>
    <n v="0"/>
    <n v="0"/>
    <n v="0"/>
    <n v="0"/>
    <n v="0"/>
    <n v="0"/>
    <n v="0"/>
    <n v="1111"/>
    <n v="0"/>
    <n v="0"/>
    <n v="878"/>
    <n v="0"/>
    <n v="0"/>
    <n v="223"/>
    <n v="0"/>
    <n v="0"/>
    <n v="0"/>
    <n v="88"/>
    <n v="0"/>
    <n v="0"/>
    <x v="0"/>
    <x v="0"/>
  </r>
  <r>
    <x v="88"/>
    <x v="7"/>
    <n v="3776"/>
    <n v="2620"/>
    <x v="0"/>
    <m/>
    <n v="0"/>
    <n v="43"/>
    <n v="0"/>
    <n v="0"/>
    <n v="547"/>
    <n v="0"/>
    <n v="123"/>
    <n v="714"/>
    <n v="777"/>
    <n v="852"/>
    <n v="0"/>
    <n v="1584"/>
    <n v="164"/>
    <n v="0"/>
    <n v="0"/>
    <n v="86"/>
    <n v="0"/>
    <n v="497"/>
    <n v="1009"/>
    <n v="0"/>
    <n v="0"/>
    <x v="0"/>
    <x v="0"/>
  </r>
  <r>
    <x v="88"/>
    <x v="8"/>
    <n v="2806"/>
    <n v="4085"/>
    <x v="0"/>
    <m/>
    <n v="0"/>
    <n v="0"/>
    <n v="1058"/>
    <n v="1129"/>
    <n v="0"/>
    <n v="0"/>
    <n v="0"/>
    <n v="0"/>
    <n v="0"/>
    <n v="0"/>
    <n v="0"/>
    <n v="0"/>
    <n v="0"/>
    <n v="0"/>
    <n v="1350"/>
    <n v="0"/>
    <n v="0"/>
    <n v="0"/>
    <n v="0"/>
    <n v="1677"/>
    <n v="0"/>
    <x v="0"/>
    <x v="0"/>
  </r>
  <r>
    <x v="88"/>
    <x v="9"/>
    <n v="1440"/>
    <n v="1090"/>
    <x v="0"/>
    <m/>
    <n v="0"/>
    <n v="0"/>
    <n v="0"/>
    <n v="0"/>
    <n v="0"/>
    <n v="0"/>
    <n v="0"/>
    <n v="0"/>
    <n v="0"/>
    <n v="0"/>
    <n v="0"/>
    <n v="622"/>
    <n v="0"/>
    <n v="0"/>
    <n v="0"/>
    <n v="818"/>
    <n v="1090"/>
    <n v="0"/>
    <n v="0"/>
    <n v="0"/>
    <n v="121"/>
    <x v="0"/>
    <x v="0"/>
  </r>
  <r>
    <x v="88"/>
    <x v="10"/>
    <n v="3838"/>
    <n v="3425"/>
    <x v="0"/>
    <n v="281"/>
    <n v="0"/>
    <n v="0"/>
    <n v="237"/>
    <n v="0"/>
    <n v="0"/>
    <n v="0"/>
    <n v="0"/>
    <n v="0"/>
    <n v="0"/>
    <n v="926"/>
    <n v="0"/>
    <n v="783"/>
    <n v="1400"/>
    <n v="103"/>
    <n v="0"/>
    <n v="278"/>
    <n v="184"/>
    <n v="120"/>
    <n v="257"/>
    <n v="1347"/>
    <n v="0"/>
    <x v="0"/>
    <x v="0"/>
  </r>
  <r>
    <x v="88"/>
    <x v="11"/>
    <n v="9578"/>
    <n v="10973"/>
    <x v="0"/>
    <n v="25"/>
    <n v="2094"/>
    <n v="0"/>
    <n v="220"/>
    <n v="1022"/>
    <n v="-510"/>
    <n v="0"/>
    <n v="0"/>
    <n v="0"/>
    <n v="3340"/>
    <n v="420"/>
    <n v="1634"/>
    <n v="3025"/>
    <n v="153"/>
    <n v="1260"/>
    <n v="0"/>
    <n v="1811"/>
    <n v="2332"/>
    <n v="171"/>
    <n v="-134"/>
    <n v="1844"/>
    <n v="1097"/>
    <x v="0"/>
    <x v="0"/>
  </r>
  <r>
    <x v="88"/>
    <x v="12"/>
    <n v="6161"/>
    <n v="2680"/>
    <x v="0"/>
    <m/>
    <n v="0"/>
    <n v="0"/>
    <n v="0"/>
    <n v="0"/>
    <n v="0"/>
    <n v="0"/>
    <n v="179"/>
    <n v="2322"/>
    <n v="1836"/>
    <n v="1135"/>
    <n v="0"/>
    <n v="37"/>
    <n v="0"/>
    <n v="910"/>
    <n v="0"/>
    <n v="389"/>
    <n v="0"/>
    <n v="703"/>
    <n v="0"/>
    <n v="665"/>
    <n v="0"/>
    <x v="0"/>
    <x v="0"/>
  </r>
  <r>
    <x v="8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15"/>
    <n v="320"/>
    <n v="221"/>
    <x v="0"/>
    <m/>
    <n v="0"/>
    <n v="0"/>
    <n v="0"/>
    <n v="0"/>
    <n v="0"/>
    <n v="0"/>
    <n v="0"/>
    <n v="0"/>
    <n v="221"/>
    <n v="0"/>
    <n v="0"/>
    <n v="0"/>
    <n v="0"/>
    <n v="0"/>
    <n v="0"/>
    <n v="0"/>
    <n v="0"/>
    <n v="320"/>
    <n v="0"/>
    <n v="0"/>
    <n v="0"/>
    <x v="0"/>
    <x v="0"/>
  </r>
  <r>
    <x v="88"/>
    <x v="16"/>
    <n v="52543"/>
    <n v="55063"/>
    <x v="0"/>
    <n v="9357"/>
    <n v="2984"/>
    <n v="785"/>
    <n v="4747"/>
    <n v="16570"/>
    <n v="13027"/>
    <n v="-8733"/>
    <n v="10288"/>
    <n v="8026"/>
    <n v="0"/>
    <n v="2586"/>
    <n v="1154"/>
    <n v="3747"/>
    <n v="7931"/>
    <n v="274"/>
    <n v="0"/>
    <n v="10316"/>
    <n v="8690"/>
    <n v="5928"/>
    <n v="2555"/>
    <n v="3687"/>
    <n v="2862"/>
    <x v="0"/>
    <x v="0"/>
  </r>
  <r>
    <x v="88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8"/>
    <x v="20"/>
    <n v="2900"/>
    <n v="3718"/>
    <x v="0"/>
    <n v="210"/>
    <n v="0"/>
    <n v="0"/>
    <n v="1134"/>
    <n v="0"/>
    <n v="249"/>
    <n v="0"/>
    <n v="242"/>
    <n v="752"/>
    <n v="589"/>
    <n v="690"/>
    <n v="817"/>
    <n v="356"/>
    <n v="151"/>
    <n v="450"/>
    <n v="142"/>
    <n v="363"/>
    <n v="233"/>
    <n v="79"/>
    <n v="161"/>
    <n v="0"/>
    <n v="96"/>
    <x v="0"/>
    <x v="0"/>
  </r>
  <r>
    <x v="88"/>
    <x v="21"/>
    <n v="25113"/>
    <n v="27596"/>
    <x v="0"/>
    <n v="2914"/>
    <n v="2557"/>
    <n v="794"/>
    <n v="1128"/>
    <n v="1436"/>
    <n v="4149"/>
    <n v="0"/>
    <n v="6538"/>
    <n v="2941"/>
    <n v="1772"/>
    <n v="498"/>
    <n v="0"/>
    <n v="520"/>
    <n v="2125"/>
    <n v="0"/>
    <n v="0"/>
    <n v="5872"/>
    <n v="2879"/>
    <n v="6549"/>
    <n v="2859"/>
    <n v="3589"/>
    <n v="752"/>
    <x v="0"/>
    <x v="0"/>
  </r>
  <r>
    <x v="89"/>
    <x v="0"/>
    <n v="1525.5200000000023"/>
    <n v="1525.520000000002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5.5200000000023"/>
    <n v="8298.570000000007"/>
    <x v="0"/>
    <x v="0"/>
  </r>
  <r>
    <x v="89"/>
    <x v="1"/>
    <n v="554.06999999999971"/>
    <n v="554.0699999999997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.06999999999971"/>
    <n v="53.520000000001346"/>
    <x v="0"/>
    <x v="0"/>
  </r>
  <r>
    <x v="89"/>
    <x v="2"/>
    <n v="20776.22"/>
    <n v="44716.12"/>
    <x v="0"/>
    <m/>
    <n v="6540.96"/>
    <n v="2299.52"/>
    <n v="1138.3199999999997"/>
    <n v="1149.7600000000002"/>
    <n v="9132.0500000000029"/>
    <n v="0"/>
    <n v="0"/>
    <n v="1284.5700000000002"/>
    <n v="3077.4399999999987"/>
    <n v="2940.25"/>
    <n v="8263.3999999999978"/>
    <n v="5002.09"/>
    <n v="0"/>
    <n v="2195.0499999999993"/>
    <n v="4476.6500000000015"/>
    <n v="4539.8599999999988"/>
    <n v="10177.220000000001"/>
    <n v="1365.1200000000026"/>
    <n v="1910.0800000000017"/>
    <n v="0"/>
    <n v="0"/>
    <x v="0"/>
    <x v="0"/>
  </r>
  <r>
    <x v="89"/>
    <x v="3"/>
    <n v="10596"/>
    <n v="8755.73"/>
    <x v="0"/>
    <m/>
    <n v="0"/>
    <n v="3781.2933333333331"/>
    <n v="1793.26"/>
    <n v="1890.6466666666665"/>
    <n v="0"/>
    <n v="0"/>
    <n v="1877.34"/>
    <n v="0"/>
    <n v="0"/>
    <n v="2253.5"/>
    <n v="0"/>
    <n v="0"/>
    <n v="1347.4600000000005"/>
    <n v="0"/>
    <n v="0"/>
    <n v="1383.71"/>
    <n v="3786.4399999999996"/>
    <n v="1286.8500000000004"/>
    <n v="-48.770000000000437"/>
    <n v="0"/>
    <n v="0"/>
    <x v="0"/>
    <x v="0"/>
  </r>
  <r>
    <x v="89"/>
    <x v="4"/>
    <n v="107706.73"/>
    <n v="178193.84"/>
    <x v="0"/>
    <n v="12826.06"/>
    <n v="7389.95"/>
    <n v="18243.633333333331"/>
    <n v="61556.39"/>
    <n v="15534.846666666665"/>
    <n v="14502.040000000008"/>
    <n v="4696.7900000000081"/>
    <n v="1899.9700000000012"/>
    <n v="9602.4499999999971"/>
    <n v="0"/>
    <n v="0"/>
    <n v="10690.409999999989"/>
    <n v="16479.899999999994"/>
    <n v="11560.300000000003"/>
    <n v="6068.5600000000122"/>
    <n v="4289.6100000000006"/>
    <n v="13401.5"/>
    <n v="36667.710000000006"/>
    <n v="10852.989999999991"/>
    <n v="29637.459999999992"/>
    <n v="0"/>
    <n v="0"/>
    <x v="0"/>
    <x v="0"/>
  </r>
  <r>
    <x v="8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9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9"/>
    <x v="8"/>
    <n v="7659.94"/>
    <n v="8866.14"/>
    <x v="0"/>
    <n v="5034.16"/>
    <n v="0"/>
    <n v="0"/>
    <n v="0"/>
    <n v="2625.7799999999997"/>
    <n v="0"/>
    <n v="0"/>
    <n v="0"/>
    <n v="0"/>
    <n v="0"/>
    <n v="0"/>
    <n v="0"/>
    <n v="0"/>
    <n v="0"/>
    <n v="0"/>
    <n v="2434.06"/>
    <n v="0"/>
    <n v="6476.4500000000007"/>
    <n v="0"/>
    <n v="-44.3700000000008"/>
    <n v="0"/>
    <n v="0"/>
    <x v="0"/>
    <x v="0"/>
  </r>
  <r>
    <x v="89"/>
    <x v="9"/>
    <n v="1187.1199999999999"/>
    <n v="11419.12"/>
    <x v="0"/>
    <m/>
    <n v="4485.6000000000004"/>
    <n v="0"/>
    <n v="4516.51"/>
    <n v="1187.1199999999999"/>
    <n v="1817.7399999999998"/>
    <n v="0"/>
    <n v="0"/>
    <n v="0"/>
    <n v="0"/>
    <n v="0"/>
    <n v="643.05999999999949"/>
    <n v="0"/>
    <n v="0"/>
    <n v="0"/>
    <n v="0"/>
    <n v="0"/>
    <n v="0"/>
    <n v="0"/>
    <n v="-43.789999999999054"/>
    <n v="0"/>
    <n v="0"/>
    <x v="0"/>
    <x v="0"/>
  </r>
  <r>
    <x v="89"/>
    <x v="10"/>
    <n v="57553.770000000011"/>
    <n v="78818.560000000012"/>
    <x v="0"/>
    <n v="2330.3000000000002"/>
    <n v="3870.95"/>
    <n v="2897.6533333333336"/>
    <n v="1103.3000000000002"/>
    <n v="2613.9766666666665"/>
    <n v="6089.5"/>
    <n v="0"/>
    <n v="3309.8899999999994"/>
    <n v="3640.67"/>
    <n v="8214.8500000000022"/>
    <n v="1337.619999999999"/>
    <n v="3793.1799999999967"/>
    <n v="13785.550000000001"/>
    <n v="7263.6600000000035"/>
    <n v="2180.6800000000003"/>
    <n v="2549.4599999999991"/>
    <n v="1026.5400000000009"/>
    <n v="6534.4499999999971"/>
    <n v="2689.9699999999975"/>
    <n v="11038.510000000002"/>
    <n v="25050.810000000012"/>
    <n v="14777.370000000024"/>
    <x v="0"/>
    <x v="0"/>
  </r>
  <r>
    <x v="89"/>
    <x v="11"/>
    <n v="17279.18"/>
    <n v="34327.65"/>
    <x v="0"/>
    <m/>
    <n v="11324.27"/>
    <n v="4256.1866666666665"/>
    <n v="1474.3599999999988"/>
    <n v="2128.0933333333332"/>
    <n v="1512.4900000000016"/>
    <n v="0"/>
    <n v="5893.5599999999995"/>
    <n v="0"/>
    <n v="1176.0699999999997"/>
    <n v="4892.2699999999995"/>
    <n v="1897.8499999999985"/>
    <n v="2070.6900000000005"/>
    <n v="4010.9400000000023"/>
    <n v="1215.4400000000005"/>
    <n v="0"/>
    <n v="1585.2799999999988"/>
    <n v="2948.6499999999978"/>
    <n v="1131.2200000000012"/>
    <n v="4089.4600000000028"/>
    <n v="0"/>
    <n v="0"/>
    <x v="0"/>
    <x v="0"/>
  </r>
  <r>
    <x v="89"/>
    <x v="12"/>
    <n v="9553.27"/>
    <n v="25004.74"/>
    <x v="0"/>
    <n v="1261.6500000000001"/>
    <n v="4318.51"/>
    <n v="3098.5833333333335"/>
    <n v="3884.58"/>
    <n v="2180.1166666666668"/>
    <n v="4491.3799999999992"/>
    <n v="0"/>
    <n v="0"/>
    <n v="0"/>
    <n v="0"/>
    <n v="1870.3400000000001"/>
    <n v="0"/>
    <n v="1142.58"/>
    <n v="1259.3600000000006"/>
    <n v="0"/>
    <n v="1606.5100000000002"/>
    <n v="0"/>
    <n v="2516.7000000000007"/>
    <n v="0"/>
    <n v="6927.7000000000007"/>
    <n v="0"/>
    <n v="0"/>
    <x v="0"/>
    <x v="0"/>
  </r>
  <r>
    <x v="89"/>
    <x v="13"/>
    <n v="4685.4799999999996"/>
    <n v="14720.66"/>
    <x v="0"/>
    <m/>
    <n v="0"/>
    <n v="0"/>
    <n v="0"/>
    <n v="1452.98"/>
    <n v="3381.04"/>
    <n v="0"/>
    <n v="0"/>
    <n v="0"/>
    <n v="0"/>
    <n v="0"/>
    <n v="2874.9300000000003"/>
    <n v="0"/>
    <n v="3041.8599999999997"/>
    <n v="0"/>
    <n v="0"/>
    <n v="1465.67"/>
    <n v="3530.4600000000009"/>
    <n v="1766.8299999999995"/>
    <n v="1892.369999999999"/>
    <n v="0"/>
    <n v="133.53999999999996"/>
    <x v="0"/>
    <x v="0"/>
  </r>
  <r>
    <x v="89"/>
    <x v="14"/>
    <n v="2248.23"/>
    <n v="444"/>
    <x v="0"/>
    <m/>
    <n v="0"/>
    <n v="0"/>
    <n v="0"/>
    <n v="1292.73"/>
    <n v="446.38"/>
    <n v="0"/>
    <n v="0"/>
    <n v="0"/>
    <n v="0"/>
    <n v="441"/>
    <n v="0"/>
    <n v="514.5"/>
    <n v="0"/>
    <n v="0"/>
    <n v="0"/>
    <n v="0"/>
    <n v="0"/>
    <n v="0"/>
    <n v="-2.3799999999999955"/>
    <n v="0"/>
    <n v="0"/>
    <x v="0"/>
    <x v="0"/>
  </r>
  <r>
    <x v="89"/>
    <x v="15"/>
    <n v="6513.19"/>
    <n v="11653.08"/>
    <x v="0"/>
    <n v="2188.44"/>
    <n v="0"/>
    <n v="0"/>
    <n v="1572.76"/>
    <n v="0"/>
    <n v="0"/>
    <n v="0"/>
    <n v="3105.29"/>
    <n v="1733.2799999999997"/>
    <n v="0"/>
    <n v="1327.5900000000006"/>
    <n v="2213.21"/>
    <n v="0"/>
    <n v="1778.7800000000007"/>
    <n v="1263.8799999999992"/>
    <n v="0"/>
    <n v="0"/>
    <n v="3042.0399999999991"/>
    <n v="0"/>
    <n v="-59"/>
    <n v="0"/>
    <n v="0"/>
    <x v="0"/>
    <x v="0"/>
  </r>
  <r>
    <x v="89"/>
    <x v="16"/>
    <n v="70565.36"/>
    <n v="125724.79"/>
    <x v="0"/>
    <n v="23465.34"/>
    <n v="37019.78"/>
    <n v="0"/>
    <n v="1944.3499999999985"/>
    <n v="0"/>
    <n v="0"/>
    <n v="0"/>
    <n v="28195.909999999996"/>
    <n v="0"/>
    <n v="26349.820000000007"/>
    <n v="16262.929999999997"/>
    <n v="669.27000000000407"/>
    <n v="13379.630000000005"/>
    <n v="4619.0099999999948"/>
    <n v="737.45999999999913"/>
    <n v="0"/>
    <n v="0"/>
    <n v="17807.930000000008"/>
    <n v="16720"/>
    <n v="9118.7199999999866"/>
    <n v="0"/>
    <n v="0"/>
    <x v="0"/>
    <x v="0"/>
  </r>
  <r>
    <x v="89"/>
    <x v="17"/>
    <n v="14735.53"/>
    <n v="0"/>
    <x v="0"/>
    <m/>
    <n v="0"/>
    <n v="6796.5933333333332"/>
    <n v="0"/>
    <n v="3398.2966666666662"/>
    <n v="0"/>
    <n v="0"/>
    <n v="0"/>
    <n v="0"/>
    <n v="0"/>
    <n v="0"/>
    <n v="0"/>
    <n v="0"/>
    <n v="0"/>
    <n v="3363.25"/>
    <n v="0"/>
    <n v="0"/>
    <n v="0"/>
    <n v="1177.3900000000012"/>
    <n v="0"/>
    <n v="0"/>
    <n v="0"/>
    <x v="0"/>
    <x v="0"/>
  </r>
  <r>
    <x v="8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89"/>
    <x v="20"/>
    <n v="70567.05"/>
    <n v="114125.79"/>
    <x v="0"/>
    <n v="2461.66"/>
    <n v="10308.69"/>
    <n v="12054.1"/>
    <n v="28092.239999999998"/>
    <n v="7257.8799999999992"/>
    <n v="12334.239999999998"/>
    <n v="0"/>
    <n v="12866.120000000003"/>
    <n v="10354.470000000001"/>
    <n v="9201.6899999999951"/>
    <n v="6059.7200000000012"/>
    <n v="13234"/>
    <n v="13430.439999999995"/>
    <n v="9043.070000000007"/>
    <n v="10085.720000000001"/>
    <n v="0"/>
    <n v="2750.4900000000052"/>
    <n v="16980.419999999998"/>
    <n v="6112.57"/>
    <n v="2065.3199999999924"/>
    <n v="0"/>
    <n v="0"/>
    <x v="0"/>
    <x v="0"/>
  </r>
  <r>
    <x v="89"/>
    <x v="21"/>
    <n v="15008.7"/>
    <n v="77495.070000000007"/>
    <x v="0"/>
    <m/>
    <n v="-47.97"/>
    <n v="0"/>
    <n v="1580.46"/>
    <n v="0"/>
    <n v="3404.3100000000004"/>
    <n v="0"/>
    <n v="32573.039999999997"/>
    <n v="0"/>
    <n v="13158.190000000002"/>
    <n v="0"/>
    <n v="4349.8600000000006"/>
    <n v="4032"/>
    <n v="7413.0299999999988"/>
    <n v="1670.3400000000001"/>
    <n v="0"/>
    <n v="1151.3899999999994"/>
    <n v="7505.4020000000019"/>
    <n v="1270.2200000000003"/>
    <n v="673.99800000000687"/>
    <n v="6884.75"/>
    <n v="23036.600000000006"/>
    <x v="0"/>
    <x v="0"/>
  </r>
  <r>
    <x v="9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3"/>
    <n v="0"/>
    <n v="5366.74"/>
    <x v="0"/>
    <m/>
    <m/>
    <n v="0"/>
    <n v="0"/>
    <n v="0"/>
    <n v="0"/>
    <n v="0"/>
    <n v="2314.2199999999998"/>
    <n v="0"/>
    <n v="3052.52"/>
    <n v="0"/>
    <n v="0"/>
    <n v="0"/>
    <n v="0"/>
    <n v="0"/>
    <n v="0"/>
    <n v="0"/>
    <n v="0"/>
    <n v="0"/>
    <n v="0"/>
    <n v="0"/>
    <n v="0"/>
    <x v="0"/>
    <x v="0"/>
  </r>
  <r>
    <x v="90"/>
    <x v="4"/>
    <n v="2604.19"/>
    <n v="30831.88"/>
    <x v="0"/>
    <m/>
    <m/>
    <n v="0"/>
    <n v="7742.91"/>
    <n v="0"/>
    <n v="322.60000000000036"/>
    <n v="0"/>
    <n v="12408.609999999999"/>
    <n v="0"/>
    <n v="1877.1000000000022"/>
    <n v="0"/>
    <n v="0"/>
    <n v="970.35"/>
    <n v="6405.73"/>
    <n v="0"/>
    <n v="2074.9300000000003"/>
    <n v="1633.8400000000001"/>
    <n v="0"/>
    <n v="0"/>
    <n v="0"/>
    <n v="0"/>
    <n v="0"/>
    <x v="0"/>
    <x v="0"/>
  </r>
  <r>
    <x v="9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3"/>
    <n v="503.92"/>
    <n v="0"/>
    <x v="0"/>
    <m/>
    <m/>
    <n v="251.96"/>
    <n v="0"/>
    <n v="-251.96"/>
    <n v="0"/>
    <n v="0"/>
    <n v="0"/>
    <n v="503.92"/>
    <n v="0"/>
    <n v="0"/>
    <n v="0"/>
    <n v="0"/>
    <n v="0"/>
    <n v="0"/>
    <n v="0"/>
    <n v="0"/>
    <n v="0"/>
    <n v="0"/>
    <n v="0"/>
    <n v="0"/>
    <n v="0"/>
    <x v="0"/>
    <x v="0"/>
  </r>
  <r>
    <x v="9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19"/>
    <n v="107614.94"/>
    <n v="189720.37"/>
    <x v="0"/>
    <m/>
    <m/>
    <n v="9158.3799999999992"/>
    <n v="23876.32"/>
    <n v="7934.3799999999992"/>
    <n v="18902.699999999997"/>
    <n v="1224"/>
    <n v="20034.700000000004"/>
    <n v="7253.7100000000028"/>
    <n v="12281.539999999994"/>
    <n v="14246.559999999998"/>
    <n v="18337.260000000009"/>
    <n v="10271.809999999998"/>
    <n v="32057.08"/>
    <n v="0"/>
    <n v="5748.5199999999895"/>
    <n v="13895.850000000006"/>
    <n v="21321.020000000019"/>
    <n v="24530.619999999995"/>
    <n v="18061.599999999977"/>
    <n v="19099.630000000005"/>
    <n v="24526.089999999997"/>
    <x v="0"/>
    <x v="0"/>
  </r>
  <r>
    <x v="90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0"/>
    <x v="21"/>
    <n v="618102.23"/>
    <n v="726865.77999999991"/>
    <x v="0"/>
    <m/>
    <m/>
    <n v="90714.654999999999"/>
    <n v="174874.97"/>
    <n v="56518.654999999999"/>
    <n v="81934.109999999986"/>
    <n v="34196"/>
    <n v="90068.870000000024"/>
    <n v="62143.66"/>
    <n v="73881.409999999974"/>
    <n v="73169.310000000027"/>
    <n v="89360.5"/>
    <n v="97250.419999999984"/>
    <n v="58191.339999999967"/>
    <n v="0"/>
    <n v="18910.25"/>
    <n v="115901.74999999994"/>
    <n v="36952.410000000033"/>
    <n v="64134.730000000098"/>
    <n v="78618.87"/>
    <n v="24073.04999999993"/>
    <n v="75190.780000000028"/>
    <x v="0"/>
    <x v="0"/>
  </r>
  <r>
    <x v="91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3"/>
    <n v="9910.19"/>
    <n v="11043.37"/>
    <x v="0"/>
    <n v="1273.3599999999999"/>
    <n v="0"/>
    <n v="-536.3599999999999"/>
    <n v="2501.2600000000002"/>
    <n v="1984.08"/>
    <n v="1551.4599999999996"/>
    <n v="0"/>
    <n v="928.09999999999991"/>
    <n v="950"/>
    <n v="928.10000000000036"/>
    <n v="1045"/>
    <n v="831.39999999999964"/>
    <n v="997.5"/>
    <n v="1024.8000000000002"/>
    <n v="764.23000000000047"/>
    <n v="928.09999999999945"/>
    <n v="0"/>
    <n v="2073.8600000000006"/>
    <n v="3432.38"/>
    <n v="276.29000000000087"/>
    <n v="0"/>
    <n v="0"/>
    <x v="0"/>
    <x v="0"/>
  </r>
  <r>
    <x v="91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6"/>
    <n v="2134.37"/>
    <n v="2069.08"/>
    <x v="0"/>
    <m/>
    <n v="0"/>
    <n v="1109.56"/>
    <n v="1041.53"/>
    <n v="0"/>
    <n v="0"/>
    <n v="0"/>
    <n v="0"/>
    <n v="0"/>
    <n v="0"/>
    <n v="0"/>
    <n v="0"/>
    <n v="0"/>
    <n v="925.83999999999992"/>
    <n v="0"/>
    <n v="0"/>
    <n v="0"/>
    <n v="101.71000000000004"/>
    <n v="1024.81"/>
    <n v="0"/>
    <n v="0"/>
    <n v="0"/>
    <x v="0"/>
    <x v="0"/>
  </r>
  <r>
    <x v="91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9"/>
    <n v="2691.73"/>
    <n v="2837.99"/>
    <x v="0"/>
    <m/>
    <n v="0"/>
    <n v="760.44"/>
    <n v="39.78"/>
    <n v="54.539999999999964"/>
    <n v="372.47"/>
    <n v="0"/>
    <n v="470.36"/>
    <n v="-52.810000000000059"/>
    <n v="0"/>
    <n v="726.06000000000006"/>
    <n v="712.71999999999991"/>
    <n v="0"/>
    <n v="0"/>
    <n v="393.70000000000005"/>
    <n v="946.38999999999987"/>
    <n v="0"/>
    <n v="296.27"/>
    <n v="809.8"/>
    <n v="0"/>
    <n v="0"/>
    <n v="0"/>
    <x v="0"/>
    <x v="0"/>
  </r>
  <r>
    <x v="91"/>
    <x v="10"/>
    <n v="10877.69"/>
    <n v="16472.919999999998"/>
    <x v="0"/>
    <n v="1081.72"/>
    <n v="0"/>
    <n v="-134.01"/>
    <n v="939.84"/>
    <n v="0"/>
    <n v="2224.17"/>
    <n v="0"/>
    <n v="7507.33"/>
    <n v="1726.37"/>
    <n v="597.92000000000007"/>
    <n v="2519.2300000000005"/>
    <n v="0"/>
    <n v="1662"/>
    <n v="1557.5499999999993"/>
    <n v="0"/>
    <n v="0"/>
    <n v="0"/>
    <n v="1546.2399999999998"/>
    <n v="4022.38"/>
    <n v="2099.869999999999"/>
    <n v="0"/>
    <n v="0"/>
    <x v="0"/>
    <x v="0"/>
  </r>
  <r>
    <x v="91"/>
    <x v="11"/>
    <n v="6828.03"/>
    <n v="13319.53"/>
    <x v="0"/>
    <m/>
    <n v="0"/>
    <n v="1384.45"/>
    <n v="5588.2"/>
    <n v="0"/>
    <n v="0"/>
    <n v="0"/>
    <n v="1518.1100000000006"/>
    <n v="606.29"/>
    <n v="2515.6699999999992"/>
    <n v="1824.78"/>
    <n v="224.45000000000073"/>
    <n v="0"/>
    <n v="600.36999999999898"/>
    <n v="966.06"/>
    <n v="0"/>
    <n v="0"/>
    <n v="391.30000000000109"/>
    <n v="2046.4499999999998"/>
    <n v="2481.4300000000003"/>
    <n v="0"/>
    <n v="0"/>
    <x v="0"/>
    <x v="0"/>
  </r>
  <r>
    <x v="91"/>
    <x v="12"/>
    <n v="4691"/>
    <n v="6367.29"/>
    <x v="0"/>
    <m/>
    <n v="861.82"/>
    <n v="477.5"/>
    <n v="83.88"/>
    <n v="2274.5500000000002"/>
    <n v="0"/>
    <n v="0"/>
    <n v="820.46"/>
    <n v="975.04999999999973"/>
    <n v="1657.6500000000003"/>
    <n v="0"/>
    <n v="1197.4499999999998"/>
    <n v="155.30000000000018"/>
    <n v="105.88999999999942"/>
    <n v="1004.06"/>
    <n v="0"/>
    <n v="0"/>
    <n v="1356.6600000000008"/>
    <n v="-195.46000000000004"/>
    <n v="283.47999999999956"/>
    <n v="0"/>
    <n v="0"/>
    <x v="0"/>
    <x v="0"/>
  </r>
  <r>
    <x v="91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14"/>
    <n v="33584.43"/>
    <n v="40201.64"/>
    <x v="0"/>
    <n v="6829.37"/>
    <n v="910"/>
    <n v="-559.35999999999967"/>
    <n v="5921.42"/>
    <n v="3822.8199999999997"/>
    <n v="3319.3999999999996"/>
    <n v="0"/>
    <n v="5684.0599999999995"/>
    <n v="1297.0900000000001"/>
    <n v="4168.24"/>
    <n v="6818.9699999999993"/>
    <n v="3909.760000000002"/>
    <n v="6521.9900000000016"/>
    <n v="2585.8499999999985"/>
    <n v="2745.0299999999988"/>
    <n v="3582.7400000000016"/>
    <n v="0"/>
    <n v="3737.5599999999977"/>
    <n v="6108.52"/>
    <n v="6382.6100000000006"/>
    <n v="0"/>
    <n v="0"/>
    <x v="0"/>
    <x v="0"/>
  </r>
  <r>
    <x v="91"/>
    <x v="15"/>
    <n v="3311.36"/>
    <n v="1585.23"/>
    <x v="0"/>
    <m/>
    <n v="0"/>
    <n v="706.5"/>
    <n v="469.1"/>
    <n v="581.59999999999991"/>
    <n v="0"/>
    <n v="0"/>
    <n v="0"/>
    <n v="86.700000000000045"/>
    <n v="450.5"/>
    <n v="590.05999999999995"/>
    <n v="0"/>
    <n v="189.50000000000023"/>
    <n v="0"/>
    <n v="0"/>
    <n v="665.63"/>
    <n v="0"/>
    <n v="0"/>
    <n v="1157"/>
    <n v="0"/>
    <n v="0"/>
    <n v="0"/>
    <x v="0"/>
    <x v="0"/>
  </r>
  <r>
    <x v="91"/>
    <x v="16"/>
    <n v="40983.61"/>
    <n v="55740.5"/>
    <x v="0"/>
    <n v="2499.73"/>
    <n v="9959.09"/>
    <n v="7910.8100000000013"/>
    <n v="881.21999999999935"/>
    <n v="1871.4599999999991"/>
    <n v="4853.1499999999996"/>
    <n v="0"/>
    <n v="11202.45"/>
    <n v="277.36000000000058"/>
    <n v="5403.5600000000013"/>
    <n v="3960.0099999999984"/>
    <n v="1508.1299999999974"/>
    <n v="12246.54"/>
    <n v="5659.7000000000044"/>
    <n v="0"/>
    <n v="11562.399999999994"/>
    <n v="0"/>
    <n v="1867.9100000000035"/>
    <n v="12217.7"/>
    <n v="2842.8899999999994"/>
    <n v="0"/>
    <n v="0"/>
    <x v="0"/>
    <x v="0"/>
  </r>
  <r>
    <x v="91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1"/>
    <x v="20"/>
    <n v="24521.599999999999"/>
    <n v="29245.08"/>
    <x v="0"/>
    <n v="897.48"/>
    <n v="4183.18"/>
    <n v="6197.73"/>
    <n v="2685.62"/>
    <n v="2296.7099999999991"/>
    <n v="2004.079999999999"/>
    <n v="0"/>
    <n v="2178.7300000000014"/>
    <n v="1935.0100000000002"/>
    <n v="3493.6399999999994"/>
    <n v="3008.2199999999993"/>
    <n v="3559.0200000000004"/>
    <n v="3497.42"/>
    <n v="4891.739999999998"/>
    <n v="2590.2700000000004"/>
    <n v="1668.5900000000001"/>
    <n v="0"/>
    <n v="1328.0500000000029"/>
    <n v="4098.7599999999984"/>
    <n v="3252.4300000000003"/>
    <n v="0"/>
    <n v="0"/>
    <x v="0"/>
    <x v="0"/>
  </r>
  <r>
    <x v="91"/>
    <x v="21"/>
    <n v="5334.83"/>
    <n v="7570.8"/>
    <x v="0"/>
    <n v="1019.16"/>
    <n v="0"/>
    <n v="-19.819999999999936"/>
    <n v="1094.4000000000001"/>
    <n v="1060.3199999999997"/>
    <n v="1026.2399999999998"/>
    <n v="0"/>
    <n v="0"/>
    <n v="1009.3200000000002"/>
    <n v="1920.87"/>
    <n v="0"/>
    <n v="1193.0999999999999"/>
    <n v="127.88000000000011"/>
    <n v="1055.8400000000001"/>
    <n v="0"/>
    <n v="93.900000000000546"/>
    <n v="0"/>
    <n v="754.17000000000007"/>
    <n v="2137.9699999999998"/>
    <n v="432.27999999999975"/>
    <n v="0"/>
    <n v="0"/>
    <x v="0"/>
    <x v="0"/>
  </r>
  <r>
    <x v="9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2"/>
    <x v="2"/>
    <n v="297805"/>
    <n v="315932"/>
    <x v="0"/>
    <n v="11821"/>
    <n v="21302"/>
    <n v="34400"/>
    <n v="28241"/>
    <n v="30934"/>
    <n v="54733"/>
    <n v="0"/>
    <n v="27401"/>
    <n v="20347"/>
    <n v="28427"/>
    <n v="28709"/>
    <n v="40018"/>
    <n v="0"/>
    <n v="24037"/>
    <n v="79591"/>
    <n v="-1460"/>
    <n v="0"/>
    <n v="41126"/>
    <n v="69817"/>
    <n v="29921"/>
    <n v="22186"/>
    <n v="53184"/>
    <x v="0"/>
    <x v="0"/>
  </r>
  <r>
    <x v="92"/>
    <x v="3"/>
    <n v="16817"/>
    <n v="16204"/>
    <x v="0"/>
    <n v="4042"/>
    <n v="0"/>
    <n v="0"/>
    <n v="0"/>
    <n v="0"/>
    <n v="3351"/>
    <n v="0"/>
    <n v="0"/>
    <n v="-24"/>
    <n v="-12"/>
    <n v="4108"/>
    <n v="4732"/>
    <n v="0"/>
    <n v="95"/>
    <n v="0"/>
    <n v="-32"/>
    <n v="0"/>
    <n v="4593"/>
    <n v="5214"/>
    <n v="0"/>
    <n v="3477"/>
    <n v="5184"/>
    <x v="0"/>
    <x v="0"/>
  </r>
  <r>
    <x v="92"/>
    <x v="4"/>
    <n v="14011"/>
    <n v="16470"/>
    <x v="0"/>
    <n v="1347"/>
    <n v="1983"/>
    <n v="0"/>
    <n v="1655"/>
    <n v="1590"/>
    <n v="0"/>
    <n v="0"/>
    <n v="1454"/>
    <n v="-8"/>
    <n v="1057"/>
    <n v="0"/>
    <n v="1800"/>
    <n v="0"/>
    <n v="12"/>
    <n v="3516"/>
    <n v="5305"/>
    <n v="0"/>
    <n v="21"/>
    <n v="6953"/>
    <n v="2570"/>
    <n v="613"/>
    <n v="123"/>
    <x v="0"/>
    <x v="0"/>
  </r>
  <r>
    <x v="92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2"/>
    <x v="7"/>
    <n v="9954"/>
    <n v="18514"/>
    <x v="0"/>
    <n v="264"/>
    <n v="4245"/>
    <n v="4478"/>
    <n v="0"/>
    <n v="0"/>
    <n v="116"/>
    <n v="164"/>
    <n v="1893"/>
    <n v="-8"/>
    <n v="-13"/>
    <n v="0"/>
    <n v="3297"/>
    <n v="0"/>
    <n v="960"/>
    <n v="4534"/>
    <n v="2409"/>
    <n v="0"/>
    <n v="36"/>
    <n v="462"/>
    <n v="5511"/>
    <n v="60"/>
    <n v="152"/>
    <x v="0"/>
    <x v="0"/>
  </r>
  <r>
    <x v="92"/>
    <x v="8"/>
    <n v="47305"/>
    <n v="34967"/>
    <x v="0"/>
    <n v="2058"/>
    <n v="3366"/>
    <n v="4183"/>
    <n v="4238"/>
    <n v="4499"/>
    <n v="7588"/>
    <n v="3546"/>
    <n v="0"/>
    <n v="4278"/>
    <n v="7877"/>
    <n v="2368"/>
    <n v="3830"/>
    <n v="0"/>
    <n v="128"/>
    <n v="7343"/>
    <n v="2526"/>
    <n v="0"/>
    <n v="3531"/>
    <n v="17147"/>
    <n v="0"/>
    <n v="1883"/>
    <n v="1880"/>
    <x v="0"/>
    <x v="0"/>
  </r>
  <r>
    <x v="92"/>
    <x v="9"/>
    <n v="12992"/>
    <n v="13389"/>
    <x v="0"/>
    <n v="4097"/>
    <n v="4514"/>
    <n v="0"/>
    <n v="152"/>
    <n v="0"/>
    <n v="4315"/>
    <n v="0"/>
    <n v="0"/>
    <n v="4614"/>
    <n v="-48"/>
    <n v="0"/>
    <n v="0"/>
    <n v="0"/>
    <n v="4520"/>
    <n v="0"/>
    <n v="-69"/>
    <n v="0"/>
    <n v="69"/>
    <n v="4345"/>
    <n v="0"/>
    <n v="-64"/>
    <n v="-69"/>
    <x v="0"/>
    <x v="0"/>
  </r>
  <r>
    <x v="92"/>
    <x v="10"/>
    <n v="51776"/>
    <n v="56530"/>
    <x v="0"/>
    <n v="7529"/>
    <n v="5575"/>
    <n v="-1438"/>
    <n v="2620"/>
    <n v="5751"/>
    <n v="3308"/>
    <n v="0"/>
    <n v="8751"/>
    <n v="158"/>
    <n v="4981"/>
    <n v="2859"/>
    <n v="5524"/>
    <n v="0"/>
    <n v="7861"/>
    <n v="21111"/>
    <n v="764"/>
    <n v="0"/>
    <n v="7643"/>
    <n v="9018"/>
    <n v="2715"/>
    <n v="6788"/>
    <n v="12691"/>
    <x v="0"/>
    <x v="0"/>
  </r>
  <r>
    <x v="92"/>
    <x v="11"/>
    <n v="20435"/>
    <n v="27055"/>
    <x v="0"/>
    <m/>
    <n v="0"/>
    <n v="7418"/>
    <n v="2333"/>
    <n v="0"/>
    <n v="6857"/>
    <n v="-503"/>
    <n v="61"/>
    <n v="2888"/>
    <n v="6075"/>
    <n v="2080"/>
    <n v="1345"/>
    <n v="0"/>
    <n v="2127"/>
    <n v="4245"/>
    <n v="1869"/>
    <n v="0"/>
    <n v="120"/>
    <n v="4347"/>
    <n v="6308"/>
    <n v="-40"/>
    <n v="-138"/>
    <x v="0"/>
    <x v="0"/>
  </r>
  <r>
    <x v="92"/>
    <x v="12"/>
    <n v="26507"/>
    <n v="35550"/>
    <x v="0"/>
    <m/>
    <n v="1395"/>
    <n v="4651"/>
    <n v="0"/>
    <n v="2713"/>
    <n v="12290"/>
    <n v="0"/>
    <n v="5848"/>
    <n v="3363"/>
    <n v="1421"/>
    <n v="0"/>
    <n v="0"/>
    <n v="0"/>
    <n v="63"/>
    <n v="5205"/>
    <n v="1503"/>
    <n v="0"/>
    <n v="2235"/>
    <n v="-220"/>
    <n v="0"/>
    <n v="10795"/>
    <n v="2976"/>
    <x v="0"/>
    <x v="0"/>
  </r>
  <r>
    <x v="92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2"/>
    <x v="14"/>
    <n v="764655"/>
    <n v="926098"/>
    <x v="0"/>
    <n v="83629"/>
    <n v="37219"/>
    <n v="114422"/>
    <n v="106936"/>
    <n v="42490"/>
    <n v="147749"/>
    <n v="13942"/>
    <n v="43255"/>
    <n v="55420"/>
    <n v="80208"/>
    <n v="50531"/>
    <n v="85577"/>
    <n v="0"/>
    <n v="73392"/>
    <n v="116055"/>
    <n v="23049"/>
    <n v="0"/>
    <n v="72051"/>
    <n v="166793"/>
    <n v="135289"/>
    <n v="121373"/>
    <n v="20913"/>
    <x v="0"/>
    <x v="0"/>
  </r>
  <r>
    <x v="92"/>
    <x v="15"/>
    <n v="2465"/>
    <n v="2709"/>
    <x v="0"/>
    <m/>
    <n v="450"/>
    <n v="-9"/>
    <n v="20"/>
    <n v="1153"/>
    <n v="0"/>
    <n v="-9"/>
    <n v="0"/>
    <n v="0"/>
    <n v="0"/>
    <n v="9"/>
    <n v="0"/>
    <n v="0"/>
    <n v="0"/>
    <n v="-9"/>
    <n v="0"/>
    <n v="0"/>
    <n v="909"/>
    <n v="0"/>
    <n v="0"/>
    <n v="1330"/>
    <n v="0"/>
    <x v="0"/>
    <x v="0"/>
  </r>
  <r>
    <x v="92"/>
    <x v="16"/>
    <n v="379886"/>
    <n v="441151"/>
    <x v="0"/>
    <n v="10955"/>
    <n v="122308"/>
    <n v="159411"/>
    <n v="25778"/>
    <n v="4825"/>
    <n v="35958"/>
    <n v="0"/>
    <n v="37119"/>
    <n v="-1080"/>
    <n v="45557"/>
    <n v="17341"/>
    <n v="54842"/>
    <n v="0"/>
    <n v="40516"/>
    <n v="62692"/>
    <n v="-2231"/>
    <n v="0"/>
    <n v="10490"/>
    <n v="117202"/>
    <n v="62274"/>
    <n v="8540"/>
    <n v="10181"/>
    <x v="0"/>
    <x v="0"/>
  </r>
  <r>
    <x v="92"/>
    <x v="17"/>
    <n v="191268"/>
    <n v="192960"/>
    <x v="0"/>
    <n v="29273"/>
    <n v="18551"/>
    <n v="24225"/>
    <n v="30913"/>
    <n v="18478"/>
    <n v="32794"/>
    <n v="0"/>
    <n v="26485"/>
    <n v="-212"/>
    <n v="17527"/>
    <n v="0"/>
    <n v="2618"/>
    <n v="0"/>
    <n v="-2744"/>
    <n v="60097"/>
    <n v="-307"/>
    <n v="0"/>
    <n v="29928"/>
    <n v="37988"/>
    <n v="15776"/>
    <n v="21419"/>
    <n v="26265"/>
    <x v="0"/>
    <x v="0"/>
  </r>
  <r>
    <x v="92"/>
    <x v="18"/>
    <n v="114777"/>
    <n v="175444"/>
    <x v="0"/>
    <n v="12290"/>
    <n v="16897"/>
    <n v="12608"/>
    <n v="4717"/>
    <n v="7850"/>
    <n v="13346"/>
    <n v="0"/>
    <n v="14277"/>
    <n v="8419"/>
    <n v="9073"/>
    <n v="21118"/>
    <n v="14520"/>
    <n v="0"/>
    <n v="44979"/>
    <n v="23912"/>
    <n v="1036"/>
    <n v="0"/>
    <n v="31092"/>
    <n v="9529"/>
    <n v="6456"/>
    <n v="19051"/>
    <n v="11142"/>
    <x v="0"/>
    <x v="0"/>
  </r>
  <r>
    <x v="92"/>
    <x v="19"/>
    <n v="100398"/>
    <n v="152481"/>
    <x v="0"/>
    <n v="7840"/>
    <n v="12447"/>
    <n v="4154"/>
    <n v="11000"/>
    <n v="6819"/>
    <n v="13808"/>
    <n v="0"/>
    <n v="14708"/>
    <n v="7615"/>
    <n v="11703"/>
    <n v="9525"/>
    <n v="18909"/>
    <n v="0"/>
    <n v="23581"/>
    <n v="13196"/>
    <n v="-427"/>
    <n v="0"/>
    <n v="23832"/>
    <n v="31502"/>
    <n v="3173"/>
    <n v="19747"/>
    <n v="20487"/>
    <x v="0"/>
    <x v="0"/>
  </r>
  <r>
    <x v="92"/>
    <x v="20"/>
    <n v="100451"/>
    <n v="174516"/>
    <x v="0"/>
    <n v="5486"/>
    <n v="24715"/>
    <n v="12251"/>
    <n v="16170"/>
    <n v="7335"/>
    <n v="16732"/>
    <n v="59"/>
    <n v="17051"/>
    <n v="8881"/>
    <n v="17629"/>
    <n v="13834"/>
    <n v="10962"/>
    <n v="0"/>
    <n v="38444"/>
    <n v="29359"/>
    <n v="-477"/>
    <n v="0"/>
    <n v="11393"/>
    <n v="13525"/>
    <n v="12176"/>
    <n v="9721"/>
    <n v="12615"/>
    <x v="0"/>
    <x v="0"/>
  </r>
  <r>
    <x v="92"/>
    <x v="21"/>
    <n v="12887"/>
    <n v="3604"/>
    <x v="0"/>
    <n v="5778"/>
    <n v="0"/>
    <n v="0"/>
    <n v="0"/>
    <n v="0"/>
    <n v="0"/>
    <n v="0"/>
    <n v="0"/>
    <n v="7109"/>
    <n v="0"/>
    <n v="0"/>
    <n v="0"/>
    <n v="0"/>
    <n v="0"/>
    <n v="0"/>
    <n v="0"/>
    <n v="0"/>
    <n v="0"/>
    <n v="40"/>
    <n v="3644"/>
    <n v="-40"/>
    <n v="-4"/>
    <x v="0"/>
    <x v="0"/>
  </r>
  <r>
    <x v="9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1"/>
    <n v="390"/>
    <n v="39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0"/>
    <n v="0"/>
    <x v="0"/>
    <x v="0"/>
  </r>
  <r>
    <x v="93"/>
    <x v="2"/>
    <n v="6268"/>
    <n v="9453"/>
    <x v="0"/>
    <m/>
    <m/>
    <n v="196"/>
    <n v="476"/>
    <n v="849"/>
    <n v="2165"/>
    <n v="0"/>
    <n v="1693"/>
    <n v="624"/>
    <n v="59"/>
    <n v="984.88000000000011"/>
    <n v="867"/>
    <n v="2047.29"/>
    <n v="1030"/>
    <n v="728.14999999999964"/>
    <n v="1709"/>
    <n v="485.68000000000029"/>
    <n v="0"/>
    <n v="353"/>
    <n v="1454"/>
    <n v="0"/>
    <n v="0"/>
    <x v="0"/>
    <x v="0"/>
  </r>
  <r>
    <x v="9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4"/>
    <n v="3699"/>
    <n v="0"/>
    <x v="0"/>
    <m/>
    <m/>
    <n v="0"/>
    <n v="0"/>
    <n v="0"/>
    <n v="0"/>
    <n v="0"/>
    <n v="0"/>
    <n v="1681"/>
    <n v="0"/>
    <n v="0.23000000000001819"/>
    <n v="0"/>
    <n v="0"/>
    <n v="0"/>
    <n v="0"/>
    <n v="0"/>
    <n v="0"/>
    <n v="0"/>
    <n v="2017.77"/>
    <n v="0"/>
    <n v="0"/>
    <n v="0"/>
    <x v="0"/>
    <x v="0"/>
  </r>
  <r>
    <x v="9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7"/>
    <n v="200.5"/>
    <n v="200.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.5"/>
    <n v="0"/>
    <x v="0"/>
    <x v="0"/>
  </r>
  <r>
    <x v="93"/>
    <x v="8"/>
    <n v="16428"/>
    <n v="8979"/>
    <x v="0"/>
    <m/>
    <m/>
    <n v="1571"/>
    <n v="1310"/>
    <n v="3220"/>
    <n v="0"/>
    <n v="0"/>
    <n v="1535"/>
    <n v="2379"/>
    <n v="698"/>
    <n v="2578.2199999999993"/>
    <n v="2500"/>
    <n v="3577.92"/>
    <n v="56"/>
    <n v="792.75"/>
    <n v="0"/>
    <n v="1527.1100000000006"/>
    <n v="1820"/>
    <n v="782"/>
    <n v="1060"/>
    <n v="0"/>
    <n v="1339.2000000000007"/>
    <x v="0"/>
    <x v="0"/>
  </r>
  <r>
    <x v="93"/>
    <x v="9"/>
    <n v="193.99999999999955"/>
    <n v="3116.9999999999995"/>
    <x v="0"/>
    <m/>
    <m/>
    <n v="135"/>
    <n v="968"/>
    <n v="0"/>
    <n v="1306"/>
    <n v="0"/>
    <n v="0"/>
    <n v="0"/>
    <n v="285"/>
    <n v="0.33000000000001251"/>
    <n v="135"/>
    <n v="-131.21"/>
    <n v="64"/>
    <n v="0"/>
    <n v="0"/>
    <n v="-4.12"/>
    <n v="0"/>
    <n v="4"/>
    <n v="169"/>
    <n v="189.99999999999955"/>
    <n v="0"/>
    <x v="0"/>
    <x v="0"/>
  </r>
  <r>
    <x v="93"/>
    <x v="10"/>
    <n v="12140.77"/>
    <n v="12078.77"/>
    <x v="0"/>
    <m/>
    <m/>
    <n v="0"/>
    <n v="786"/>
    <n v="707"/>
    <n v="2635"/>
    <n v="0"/>
    <n v="1760"/>
    <n v="2534"/>
    <n v="549"/>
    <n v="0.78000000000020009"/>
    <n v="1402"/>
    <n v="7005.51"/>
    <n v="2410"/>
    <n v="0"/>
    <n v="0"/>
    <n v="398.70999999999913"/>
    <n v="685"/>
    <n v="630"/>
    <n v="987"/>
    <n v="864.77000000000044"/>
    <n v="984.1899999999996"/>
    <x v="0"/>
    <x v="0"/>
  </r>
  <r>
    <x v="93"/>
    <x v="11"/>
    <n v="732.52999999999929"/>
    <n v="732.5299999999992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2.52999999999929"/>
    <n v="1249.1900000000005"/>
    <x v="0"/>
    <x v="0"/>
  </r>
  <r>
    <x v="93"/>
    <x v="12"/>
    <n v="747"/>
    <n v="729"/>
    <x v="0"/>
    <m/>
    <m/>
    <n v="0"/>
    <n v="0"/>
    <n v="18"/>
    <n v="0"/>
    <n v="0"/>
    <n v="0"/>
    <n v="0"/>
    <n v="0"/>
    <n v="0.17000000000000171"/>
    <n v="0"/>
    <n v="0"/>
    <n v="0"/>
    <n v="0"/>
    <n v="0"/>
    <n v="0"/>
    <n v="0"/>
    <n v="-0.17000000000000171"/>
    <n v="0"/>
    <n v="729"/>
    <n v="0"/>
    <x v="0"/>
    <x v="0"/>
  </r>
  <r>
    <x v="93"/>
    <x v="13"/>
    <n v="614.80000000000018"/>
    <n v="614.8000000000001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4.80000000000018"/>
    <n v="2578.6499999999996"/>
    <x v="0"/>
    <x v="0"/>
  </r>
  <r>
    <x v="93"/>
    <x v="14"/>
    <n v="2534.6600000000035"/>
    <n v="2534.660000000003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4.6600000000035"/>
    <n v="3903.6199999999953"/>
    <x v="0"/>
    <x v="0"/>
  </r>
  <r>
    <x v="93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16"/>
    <n v="37841.839999999997"/>
    <n v="46817.84"/>
    <x v="0"/>
    <m/>
    <m/>
    <n v="0"/>
    <n v="18808"/>
    <n v="19946"/>
    <n v="0"/>
    <n v="0"/>
    <n v="18767"/>
    <n v="4358"/>
    <n v="1063"/>
    <n v="6760.48"/>
    <n v="2101"/>
    <n v="3147.16"/>
    <n v="1993"/>
    <n v="397.19000000000233"/>
    <n v="0"/>
    <n v="1021.1699999999983"/>
    <n v="1777"/>
    <n v="945"/>
    <n v="1042"/>
    <n v="1266.8399999999983"/>
    <n v="0"/>
    <x v="0"/>
    <x v="0"/>
  </r>
  <r>
    <x v="9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3"/>
    <x v="20"/>
    <n v="893.51000000000113"/>
    <n v="439.51000000000113"/>
    <x v="0"/>
    <m/>
    <m/>
    <n v="0"/>
    <n v="0"/>
    <n v="0"/>
    <n v="0"/>
    <n v="0"/>
    <n v="0"/>
    <n v="0"/>
    <n v="0"/>
    <n v="0"/>
    <n v="0"/>
    <n v="454.6"/>
    <n v="0"/>
    <n v="0"/>
    <n v="0"/>
    <n v="0"/>
    <n v="0"/>
    <n v="-0.60000000000002274"/>
    <n v="0"/>
    <n v="439.51000000000113"/>
    <n v="0"/>
    <x v="0"/>
    <x v="0"/>
  </r>
  <r>
    <x v="93"/>
    <x v="21"/>
    <n v="1632.6600000000053"/>
    <n v="1632.660000000005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2.6600000000053"/>
    <n v="1504.7299999999977"/>
    <x v="0"/>
    <x v="0"/>
  </r>
  <r>
    <x v="9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1"/>
    <n v="-1995.4399999999998"/>
    <n v="-1995.439999999999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995.4399999999998"/>
    <n v="0"/>
    <x v="0"/>
    <x v="0"/>
  </r>
  <r>
    <x v="94"/>
    <x v="2"/>
    <n v="93738.369999999966"/>
    <n v="135421.76000000001"/>
    <x v="0"/>
    <n v="13717.91"/>
    <n v="12746.839999999993"/>
    <n v="6622.2900000000009"/>
    <n v="16231.570000000007"/>
    <n v="10858.170000000009"/>
    <n v="22073.259999999991"/>
    <n v="0"/>
    <n v="5700.2700000000114"/>
    <n v="4659.6699999999983"/>
    <n v="5357.6100000000151"/>
    <n v="13164.889999999985"/>
    <n v="23127.910000000003"/>
    <n v="16938.290000000023"/>
    <n v="14884.940000000002"/>
    <n v="2228.3300000000017"/>
    <n v="2317.3099999999831"/>
    <n v="12155.829999999958"/>
    <n v="12882.140000000029"/>
    <n v="13392.989999999991"/>
    <n v="20099.909999999974"/>
    <n v="0"/>
    <n v="744.26"/>
    <x v="0"/>
    <x v="0"/>
  </r>
  <r>
    <x v="94"/>
    <x v="3"/>
    <n v="27969.71"/>
    <n v="28995.39"/>
    <x v="0"/>
    <n v="6088.15"/>
    <m/>
    <n v="0"/>
    <n v="0"/>
    <n v="8045.2900000000009"/>
    <n v="9570.1999999999989"/>
    <n v="0"/>
    <n v="4054.510000000002"/>
    <n v="0"/>
    <n v="2645.1399999999994"/>
    <n v="1011.7100000000009"/>
    <n v="4243.5199999999986"/>
    <n v="3270.8199999999997"/>
    <n v="1663.8700000000026"/>
    <n v="0"/>
    <n v="1278.130000000001"/>
    <n v="9407.7200000000012"/>
    <n v="4876.5899999999965"/>
    <n v="146.0199999999968"/>
    <n v="663.43000000000029"/>
    <n v="0"/>
    <n v="0"/>
    <x v="0"/>
    <x v="0"/>
  </r>
  <r>
    <x v="94"/>
    <x v="4"/>
    <n v="73136.449999999983"/>
    <n v="32719.739999999998"/>
    <x v="0"/>
    <n v="68602.319999999992"/>
    <m/>
    <n v="0"/>
    <n v="0"/>
    <n v="0"/>
    <n v="11412.12"/>
    <n v="0"/>
    <n v="3650.16"/>
    <n v="0"/>
    <n v="0"/>
    <n v="0"/>
    <n v="4624.42"/>
    <n v="3392.4300000000076"/>
    <n v="1789.4199999999983"/>
    <n v="0"/>
    <n v="0"/>
    <n v="-174.85000000000582"/>
    <n v="0"/>
    <n v="0"/>
    <n v="9927.0700000000033"/>
    <n v="1316.5499999999956"/>
    <n v="5154.9399999999951"/>
    <x v="0"/>
    <x v="0"/>
  </r>
  <r>
    <x v="94"/>
    <x v="5"/>
    <n v="2224.0500000000002"/>
    <n v="2000.26"/>
    <x v="0"/>
    <m/>
    <m/>
    <n v="2224.0500000000002"/>
    <n v="0"/>
    <n v="0"/>
    <n v="1030.31"/>
    <n v="0"/>
    <n v="0"/>
    <n v="0"/>
    <n v="0"/>
    <n v="0"/>
    <n v="660.29000000000019"/>
    <n v="0"/>
    <n v="0"/>
    <n v="0"/>
    <n v="309.65999999999985"/>
    <n v="0"/>
    <n v="0"/>
    <n v="0"/>
    <n v="0"/>
    <n v="0"/>
    <n v="0"/>
    <x v="0"/>
    <x v="0"/>
  </r>
  <r>
    <x v="9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7"/>
    <n v="9793.4"/>
    <n v="10217.84"/>
    <x v="0"/>
    <m/>
    <n v="296.17"/>
    <n v="4857.2300000000005"/>
    <n v="760.04"/>
    <n v="0"/>
    <n v="882.44"/>
    <n v="0"/>
    <n v="906.49999999999955"/>
    <n v="445.73999999999978"/>
    <n v="1305.3500000000004"/>
    <n v="728.96"/>
    <n v="2626.63"/>
    <n v="994.90999999999985"/>
    <n v="583.96"/>
    <n v="1092.5300000000007"/>
    <n v="615.14000000000033"/>
    <n v="573.95999999999913"/>
    <n v="1179.5599999999986"/>
    <n v="1100.0699999999997"/>
    <n v="1062.0500000000011"/>
    <n v="0"/>
    <n v="0"/>
    <x v="0"/>
    <x v="0"/>
  </r>
  <r>
    <x v="94"/>
    <x v="8"/>
    <n v="1711.1999999999998"/>
    <n v="1886.9799999999998"/>
    <x v="0"/>
    <m/>
    <m/>
    <n v="660.1"/>
    <n v="0"/>
    <n v="0"/>
    <n v="1886.9799999999998"/>
    <n v="0"/>
    <n v="0"/>
    <n v="0"/>
    <n v="0"/>
    <n v="0"/>
    <n v="0"/>
    <n v="0"/>
    <n v="0"/>
    <n v="0"/>
    <n v="0"/>
    <n v="1051.0999999999999"/>
    <n v="0"/>
    <n v="0"/>
    <n v="0"/>
    <n v="0"/>
    <n v="0"/>
    <x v="0"/>
    <x v="0"/>
  </r>
  <r>
    <x v="94"/>
    <x v="9"/>
    <n v="7625.14"/>
    <n v="15832.58"/>
    <x v="0"/>
    <n v="1154.6400000000001"/>
    <n v="2893.4399999999996"/>
    <n v="2501.2100000000009"/>
    <n v="0"/>
    <n v="0"/>
    <n v="1433.4799999999996"/>
    <n v="0"/>
    <n v="2237.1500000000015"/>
    <n v="0"/>
    <n v="1144.17"/>
    <n v="1808.4199999999996"/>
    <n v="1739.6100000000033"/>
    <n v="505.85999999999785"/>
    <n v="1038.7800000000007"/>
    <n v="326.75999999999931"/>
    <n v="291.10999999999876"/>
    <n v="706.81000000000222"/>
    <n v="1059.0799999999981"/>
    <n v="621.44000000000051"/>
    <n v="3995.7599999999984"/>
    <n v="0"/>
    <n v="0"/>
    <x v="0"/>
    <x v="0"/>
  </r>
  <r>
    <x v="94"/>
    <x v="10"/>
    <n v="20984.579999999998"/>
    <n v="28548.240000000013"/>
    <x v="0"/>
    <m/>
    <n v="1259.96"/>
    <n v="2095.7199999999998"/>
    <n v="7662.0999999999995"/>
    <n v="0"/>
    <n v="0"/>
    <n v="0"/>
    <n v="1236.7499999999982"/>
    <n v="10448.800000000003"/>
    <n v="2665.6800000000003"/>
    <n v="346.95999999999913"/>
    <n v="3348.3800000000028"/>
    <n v="895.35999999999876"/>
    <n v="1081.2700000000023"/>
    <n v="0"/>
    <n v="979.14999999999782"/>
    <n v="2670.3499999999985"/>
    <n v="5876.1200000000026"/>
    <n v="4527.3899999999994"/>
    <n v="4438.830000000009"/>
    <n v="0"/>
    <n v="0"/>
    <x v="0"/>
    <x v="0"/>
  </r>
  <r>
    <x v="94"/>
    <x v="11"/>
    <n v="5360.12"/>
    <n v="5709.1500000000005"/>
    <x v="0"/>
    <n v="1167.8800000000001"/>
    <n v="542.72"/>
    <n v="0"/>
    <n v="715.81999999999994"/>
    <n v="1020.2599999999998"/>
    <n v="0"/>
    <n v="0"/>
    <n v="552.8900000000001"/>
    <n v="0"/>
    <n v="892.91999999999985"/>
    <n v="0"/>
    <n v="2240.5699999999993"/>
    <n v="1243.77"/>
    <n v="764.23000000000138"/>
    <n v="0"/>
    <n v="0"/>
    <n v="1060.7599999999993"/>
    <n v="0"/>
    <n v="867.45000000000073"/>
    <n v="0"/>
    <n v="0"/>
    <n v="0"/>
    <x v="0"/>
    <x v="0"/>
  </r>
  <r>
    <x v="94"/>
    <x v="12"/>
    <n v="3511.49"/>
    <n v="8007.21"/>
    <x v="0"/>
    <m/>
    <n v="387.13"/>
    <n v="1084.8499999999999"/>
    <n v="369.02"/>
    <n v="0"/>
    <n v="3905.5499999999997"/>
    <n v="0"/>
    <n v="387.94000000000051"/>
    <n v="0"/>
    <n v="974.61999999999898"/>
    <n v="0"/>
    <n v="1114.3700000000008"/>
    <n v="1084.08"/>
    <n v="0"/>
    <n v="0"/>
    <n v="0"/>
    <n v="1342.56"/>
    <n v="868.57999999999993"/>
    <n v="0"/>
    <n v="0"/>
    <n v="0"/>
    <n v="0"/>
    <x v="0"/>
    <x v="0"/>
  </r>
  <r>
    <x v="94"/>
    <x v="13"/>
    <n v="14229.24"/>
    <n v="12941.650000000001"/>
    <x v="0"/>
    <m/>
    <m/>
    <n v="0"/>
    <n v="0"/>
    <n v="0"/>
    <n v="5009.53"/>
    <n v="10942.73"/>
    <n v="2998.3"/>
    <n v="3286.51"/>
    <n v="3082.7300000000014"/>
    <n v="0"/>
    <n v="0"/>
    <n v="0"/>
    <n v="0"/>
    <n v="0"/>
    <n v="0"/>
    <n v="0"/>
    <n v="1851.0900000000001"/>
    <n v="0"/>
    <n v="0"/>
    <n v="0"/>
    <n v="88.460000000000036"/>
    <x v="0"/>
    <x v="0"/>
  </r>
  <r>
    <x v="94"/>
    <x v="14"/>
    <n v="122236.05"/>
    <n v="133115.09999999998"/>
    <x v="0"/>
    <n v="4787.78"/>
    <n v="10201.940000000002"/>
    <n v="24987.580000000005"/>
    <n v="15631.750000000004"/>
    <n v="1452.3599999999933"/>
    <n v="23182.84"/>
    <n v="4891.09"/>
    <n v="9890.010000000002"/>
    <n v="16771.069999999992"/>
    <n v="15942.64"/>
    <n v="13070.36"/>
    <n v="18633.840000000026"/>
    <n v="18774.239999999991"/>
    <n v="15622.199999999968"/>
    <n v="5938.2200000000303"/>
    <n v="4242.4099999999889"/>
    <n v="21462.430000000008"/>
    <n v="14435.190000000017"/>
    <n v="9696.039999999979"/>
    <n v="4927.3999999999651"/>
    <n v="404.8799999999992"/>
    <n v="4261.2700000000041"/>
    <x v="0"/>
    <x v="0"/>
  </r>
  <r>
    <x v="94"/>
    <x v="15"/>
    <n v="1769.6700000000003"/>
    <n v="41116.019999999997"/>
    <x v="0"/>
    <m/>
    <m/>
    <n v="1275.2700000000002"/>
    <n v="0"/>
    <n v="0"/>
    <n v="10013.65"/>
    <n v="0"/>
    <n v="2042.3400000000001"/>
    <n v="494.40000000000009"/>
    <n v="3300.8500000000004"/>
    <n v="0"/>
    <n v="2918.3499999999985"/>
    <n v="0"/>
    <n v="4378.1400000000031"/>
    <n v="0"/>
    <n v="0"/>
    <n v="0"/>
    <n v="4096.1599999999962"/>
    <n v="0"/>
    <n v="14366.529999999999"/>
    <n v="0"/>
    <n v="0"/>
    <x v="0"/>
    <x v="0"/>
  </r>
  <r>
    <x v="9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4"/>
    <x v="20"/>
    <n v="99435.790000000008"/>
    <n v="125033.15000000001"/>
    <x v="0"/>
    <n v="18718.89"/>
    <n v="11192.789999999999"/>
    <n v="9682.4600000000064"/>
    <n v="12865.240000000007"/>
    <n v="0"/>
    <n v="11577.04"/>
    <n v="0"/>
    <n v="20872.979999999967"/>
    <n v="21858.870000000003"/>
    <n v="15831.220000000016"/>
    <n v="5325.5099999999948"/>
    <n v="15390.130000000019"/>
    <n v="24414.909999999982"/>
    <n v="17388.61"/>
    <n v="5640.8099999999831"/>
    <n v="2932.0800000000163"/>
    <n v="7669.2100000000501"/>
    <n v="7141.0399999999936"/>
    <n v="6125.1299999999901"/>
    <n v="9842.0199999999895"/>
    <n v="0"/>
    <n v="0"/>
    <x v="0"/>
    <x v="0"/>
  </r>
  <r>
    <x v="94"/>
    <x v="21"/>
    <n v="35148.65"/>
    <n v="33297.749999999993"/>
    <x v="0"/>
    <n v="4352.92"/>
    <n v="1681.7"/>
    <n v="2538.41"/>
    <n v="0"/>
    <n v="1832.9500000000007"/>
    <n v="2974.87"/>
    <n v="0"/>
    <n v="7945.58"/>
    <n v="2550.6299999999992"/>
    <n v="1177.5199999999986"/>
    <n v="3578.5600000000013"/>
    <n v="2420.4000000000015"/>
    <n v="3527.4300000000003"/>
    <n v="6676.4599999999991"/>
    <n v="0"/>
    <n v="3071.5400000000009"/>
    <n v="11911.609999999997"/>
    <n v="7202.5899999999965"/>
    <n v="4856.1400000000031"/>
    <n v="147.08999999999651"/>
    <n v="0"/>
    <n v="0"/>
    <x v="0"/>
    <x v="0"/>
  </r>
  <r>
    <x v="95"/>
    <x v="0"/>
    <n v="305.99"/>
    <n v="0"/>
    <x v="0"/>
    <n v="961.03999999999985"/>
    <m/>
    <n v="-961.03999999999985"/>
    <n v="0"/>
    <n v="0"/>
    <n v="0"/>
    <n v="0"/>
    <n v="0"/>
    <n v="0"/>
    <n v="0"/>
    <n v="0"/>
    <n v="0"/>
    <n v="0"/>
    <n v="0"/>
    <n v="305.99"/>
    <n v="0"/>
    <n v="0"/>
    <n v="0"/>
    <n v="0"/>
    <n v="0"/>
    <n v="0"/>
    <n v="0"/>
    <x v="0"/>
    <x v="0"/>
  </r>
  <r>
    <x v="95"/>
    <x v="1"/>
    <n v="624.56000000000006"/>
    <n v="1285.27"/>
    <x v="0"/>
    <m/>
    <m/>
    <n v="0"/>
    <n v="0"/>
    <n v="0"/>
    <n v="0"/>
    <n v="0"/>
    <n v="0"/>
    <n v="0"/>
    <n v="0"/>
    <n v="0"/>
    <n v="0"/>
    <n v="624.56000000000006"/>
    <n v="0"/>
    <n v="0"/>
    <n v="0"/>
    <n v="0"/>
    <n v="1056.01"/>
    <n v="0"/>
    <n v="229.26"/>
    <n v="0"/>
    <n v="0"/>
    <x v="0"/>
    <x v="0"/>
  </r>
  <r>
    <x v="9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4"/>
    <n v="29944.919999999987"/>
    <n v="31370.349999999984"/>
    <x v="0"/>
    <n v="765.18999999999994"/>
    <n v="41.87"/>
    <n v="-639.58999999999992"/>
    <n v="-41.87"/>
    <n v="828.76"/>
    <n v="0"/>
    <n v="0"/>
    <n v="0"/>
    <n v="0"/>
    <n v="0"/>
    <n v="0"/>
    <n v="0"/>
    <n v="1173.06"/>
    <n v="0"/>
    <n v="0"/>
    <n v="3671.8599999999997"/>
    <n v="0"/>
    <n v="141.38000000000011"/>
    <n v="260.39000000000033"/>
    <n v="0"/>
    <n v="27557.109999999986"/>
    <n v="37213.900000000023"/>
    <x v="0"/>
    <x v="0"/>
  </r>
  <r>
    <x v="95"/>
    <x v="5"/>
    <n v="188.05999999999997"/>
    <n v="0"/>
    <x v="0"/>
    <m/>
    <n v="483.74"/>
    <n v="188.05999999999997"/>
    <n v="-48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7"/>
    <n v="1455.58"/>
    <n v="489.5"/>
    <x v="0"/>
    <m/>
    <m/>
    <n v="472.11"/>
    <n v="0"/>
    <n v="0"/>
    <n v="0"/>
    <n v="0"/>
    <n v="0"/>
    <n v="0"/>
    <n v="0"/>
    <n v="0"/>
    <n v="281.5"/>
    <n v="0"/>
    <n v="0"/>
    <n v="0"/>
    <n v="208"/>
    <n v="95"/>
    <n v="0"/>
    <n v="888.46999999999991"/>
    <n v="0"/>
    <n v="0"/>
    <n v="0"/>
    <x v="0"/>
    <x v="0"/>
  </r>
  <r>
    <x v="95"/>
    <x v="8"/>
    <n v="9919.6700000000019"/>
    <n v="7532.91"/>
    <x v="0"/>
    <n v="605.5"/>
    <n v="1359.0700000000002"/>
    <n v="2326.5300000000002"/>
    <n v="-415.55000000000007"/>
    <n v="0"/>
    <n v="0"/>
    <n v="1032.0300000000002"/>
    <n v="1226.69"/>
    <n v="1025.9999999999991"/>
    <n v="0"/>
    <n v="2057.9500000000007"/>
    <n v="1150.3699999999999"/>
    <n v="75.239999999999782"/>
    <n v="1207.3900000000003"/>
    <n v="1067.5999999999985"/>
    <n v="1923.0600000000004"/>
    <n v="1120.2100000000009"/>
    <n v="0"/>
    <n v="608.6100000000024"/>
    <n v="1081.8799999999992"/>
    <n v="0"/>
    <n v="0"/>
    <x v="0"/>
    <x v="0"/>
  </r>
  <r>
    <x v="95"/>
    <x v="9"/>
    <n v="2192.7400000000002"/>
    <n v="1423.6000000000001"/>
    <x v="0"/>
    <m/>
    <m/>
    <n v="758.06000000000006"/>
    <n v="154.22"/>
    <n v="0"/>
    <n v="309"/>
    <n v="0"/>
    <n v="960.38000000000011"/>
    <n v="983.45999999999992"/>
    <n v="0"/>
    <n v="0"/>
    <n v="0"/>
    <n v="0"/>
    <n v="0"/>
    <n v="0"/>
    <n v="0"/>
    <n v="0"/>
    <n v="0"/>
    <n v="451.22000000000025"/>
    <n v="0"/>
    <n v="0"/>
    <n v="0"/>
    <x v="0"/>
    <x v="0"/>
  </r>
  <r>
    <x v="95"/>
    <x v="10"/>
    <n v="6074.89"/>
    <n v="7548.5699999999988"/>
    <x v="0"/>
    <n v="603"/>
    <n v="1423.5700000000002"/>
    <n v="1774.1000000000004"/>
    <n v="85.449999999999818"/>
    <n v="0"/>
    <n v="967.48"/>
    <n v="150.47999999999956"/>
    <n v="1306.9700000000003"/>
    <n v="596.51000000000022"/>
    <n v="595.85999999999967"/>
    <n v="0"/>
    <n v="537.81999999999971"/>
    <n v="1098.1000000000004"/>
    <n v="0"/>
    <n v="299.10999999999876"/>
    <n v="0"/>
    <n v="27.720000000000255"/>
    <n v="1600.7999999999993"/>
    <n v="1525.8700000000008"/>
    <n v="1030.6199999999999"/>
    <n v="0"/>
    <n v="0"/>
    <x v="0"/>
    <x v="0"/>
  </r>
  <r>
    <x v="95"/>
    <x v="11"/>
    <n v="3931.68"/>
    <n v="5797.4800000000005"/>
    <x v="0"/>
    <n v="1433.94"/>
    <n v="698.03000000000009"/>
    <n v="-735.91"/>
    <n v="-10.400000000000091"/>
    <n v="0"/>
    <n v="1167.7400000000002"/>
    <n v="0"/>
    <n v="0"/>
    <n v="763.0899999999998"/>
    <n v="1661.26"/>
    <n v="680.27000000000044"/>
    <n v="1165.0899999999992"/>
    <n v="0"/>
    <n v="0"/>
    <n v="0"/>
    <n v="0"/>
    <n v="473.04999999999973"/>
    <n v="1115.7600000000011"/>
    <n v="1317.2399999999998"/>
    <n v="0"/>
    <n v="0"/>
    <n v="0"/>
    <x v="0"/>
    <x v="0"/>
  </r>
  <r>
    <x v="95"/>
    <x v="12"/>
    <n v="1765.29"/>
    <n v="2701.78"/>
    <x v="0"/>
    <m/>
    <m/>
    <n v="604.24"/>
    <n v="635.43999999999994"/>
    <n v="0"/>
    <n v="0"/>
    <n v="0"/>
    <n v="482.98000000000013"/>
    <n v="0"/>
    <n v="648.98"/>
    <n v="669.95"/>
    <n v="226.02999999999997"/>
    <n v="0"/>
    <n v="0"/>
    <n v="0"/>
    <n v="0"/>
    <n v="491.09999999999991"/>
    <n v="0"/>
    <n v="0"/>
    <n v="708.35000000000014"/>
    <n v="0"/>
    <n v="0"/>
    <x v="0"/>
    <x v="0"/>
  </r>
  <r>
    <x v="95"/>
    <x v="13"/>
    <n v="8940.2800000000007"/>
    <n v="9906.27"/>
    <x v="0"/>
    <m/>
    <m/>
    <n v="1005.76"/>
    <n v="643.6"/>
    <n v="0"/>
    <n v="0"/>
    <n v="0"/>
    <n v="696.03000000000009"/>
    <n v="0"/>
    <n v="0"/>
    <n v="694.06"/>
    <n v="0"/>
    <n v="566.34999999999968"/>
    <n v="1092.5999999999995"/>
    <n v="0"/>
    <n v="0"/>
    <n v="0"/>
    <n v="799.92999999999984"/>
    <n v="0"/>
    <n v="0"/>
    <n v="6674.1100000000006"/>
    <n v="3132.0099999999948"/>
    <x v="0"/>
    <x v="0"/>
  </r>
  <r>
    <x v="95"/>
    <x v="14"/>
    <n v="24711.049999999996"/>
    <n v="25580.309999999998"/>
    <x v="0"/>
    <n v="6599.2999999999984"/>
    <n v="613.9799999999999"/>
    <n v="2522.4800000000023"/>
    <n v="6544.53"/>
    <n v="2283.2899999999991"/>
    <n v="2450.2700000000013"/>
    <n v="1799.130000000001"/>
    <n v="3356.3999999999996"/>
    <n v="530.24999999999636"/>
    <n v="2899.909999999998"/>
    <n v="1470.3900000000012"/>
    <n v="3151.7400000000034"/>
    <n v="2500.8899999999976"/>
    <n v="1812.3499999999985"/>
    <n v="2151.4599999999955"/>
    <n v="834.61000000000058"/>
    <n v="2322.3800000000119"/>
    <n v="0"/>
    <n v="2531.4799999999923"/>
    <n v="3916.5199999999968"/>
    <n v="0"/>
    <n v="0"/>
    <x v="0"/>
    <x v="0"/>
  </r>
  <r>
    <x v="95"/>
    <x v="15"/>
    <n v="2254.0099999999984"/>
    <n v="2254.00999999999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4.0099999999984"/>
    <n v="4154.07"/>
    <x v="0"/>
    <x v="0"/>
  </r>
  <r>
    <x v="95"/>
    <x v="16"/>
    <n v="14599.76"/>
    <n v="17231.479999999996"/>
    <x v="0"/>
    <n v="1670.9999999999998"/>
    <n v="965.13"/>
    <n v="91.030000000000427"/>
    <n v="-319.82999999999993"/>
    <n v="0"/>
    <n v="11068.39"/>
    <n v="0"/>
    <n v="1888.1100000000006"/>
    <n v="9826.83"/>
    <n v="0"/>
    <n v="610.35999999999876"/>
    <n v="1021.2599999999984"/>
    <n v="671.3799999999992"/>
    <n v="0"/>
    <n v="0"/>
    <n v="919.30999999999949"/>
    <n v="1112.7000000000007"/>
    <n v="0"/>
    <n v="616.46000000000095"/>
    <n v="1689.1100000000006"/>
    <n v="0"/>
    <n v="0"/>
    <x v="0"/>
    <x v="0"/>
  </r>
  <r>
    <x v="9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5"/>
    <x v="20"/>
    <n v="6829.46"/>
    <n v="8832.2799999999988"/>
    <x v="0"/>
    <m/>
    <m/>
    <n v="1540.85"/>
    <n v="662.13"/>
    <n v="1324.2000000000003"/>
    <n v="3151.8999999999996"/>
    <n v="0"/>
    <n v="1157.6400000000003"/>
    <n v="0"/>
    <n v="1981.079999999999"/>
    <n v="819.0600000000004"/>
    <n v="0"/>
    <n v="1252.5099999999998"/>
    <n v="0"/>
    <n v="0"/>
    <n v="0"/>
    <n v="1485"/>
    <n v="1087.6300000000001"/>
    <n v="407.83999999999924"/>
    <n v="791.89999999999873"/>
    <n v="0"/>
    <n v="0"/>
    <x v="0"/>
    <x v="0"/>
  </r>
  <r>
    <x v="95"/>
    <x v="21"/>
    <n v="39787.919999999998"/>
    <n v="42571.79"/>
    <x v="0"/>
    <n v="1090.1299999999999"/>
    <n v="3953.4300000000003"/>
    <n v="3741.8500000000004"/>
    <n v="-2333.0200000000004"/>
    <n v="945.25"/>
    <n v="3049.7800000000007"/>
    <n v="0"/>
    <n v="981.10000000000036"/>
    <n v="775.14000000000033"/>
    <n v="2506.6399999999994"/>
    <n v="395.48999999999887"/>
    <n v="1634.2799999999988"/>
    <n v="698.66000000000076"/>
    <n v="869.64999999999964"/>
    <n v="1250.6699999999983"/>
    <n v="0"/>
    <n v="1159.1500000000015"/>
    <n v="5093.7999999999993"/>
    <n v="2915.4499999999971"/>
    <n v="0"/>
    <n v="26816.130000000005"/>
    <n v="20507.350000000006"/>
    <x v="0"/>
    <x v="0"/>
  </r>
  <r>
    <x v="9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"/>
    <n v="1995.44"/>
    <n v="0"/>
    <x v="0"/>
    <m/>
    <m/>
    <n v="0"/>
    <n v="0"/>
    <n v="0"/>
    <n v="0"/>
    <n v="836.51"/>
    <n v="0"/>
    <n v="-836.51"/>
    <n v="0"/>
    <n v="836.51"/>
    <n v="0"/>
    <n v="-836.51"/>
    <n v="0"/>
    <n v="0"/>
    <n v="0"/>
    <n v="905.59"/>
    <n v="0"/>
    <n v="1089.8499999999999"/>
    <n v="0"/>
    <n v="0"/>
    <n v="0"/>
    <x v="0"/>
    <x v="0"/>
  </r>
  <r>
    <x v="96"/>
    <x v="2"/>
    <n v="1995.44"/>
    <n v="0"/>
    <x v="0"/>
    <m/>
    <n v="0"/>
    <n v="0"/>
    <n v="0"/>
    <n v="836.51"/>
    <n v="33.700000000000003"/>
    <n v="0"/>
    <n v="-33.700000000000003"/>
    <n v="0"/>
    <n v="0"/>
    <n v="0"/>
    <n v="0"/>
    <n v="69.080000000000041"/>
    <n v="0"/>
    <n v="0"/>
    <n v="0"/>
    <n v="0"/>
    <n v="0"/>
    <n v="1089.8499999999999"/>
    <n v="0"/>
    <n v="0"/>
    <n v="0"/>
    <x v="0"/>
    <x v="0"/>
  </r>
  <r>
    <x v="96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4"/>
    <n v="34773.450000000004"/>
    <n v="25259.250000000004"/>
    <x v="0"/>
    <n v="2298.0500000000002"/>
    <n v="431.14"/>
    <n v="532.02999999999975"/>
    <n v="2568.2100000000005"/>
    <n v="0"/>
    <n v="2587.2899999999991"/>
    <n v="0"/>
    <n v="2845.4400000000005"/>
    <n v="441.57999999999993"/>
    <n v="659.82999999999993"/>
    <n v="28594.87000000001"/>
    <n v="707.20000000000073"/>
    <n v="2111.809999999994"/>
    <n v="9211.64"/>
    <n v="0"/>
    <n v="0"/>
    <n v="580.24999999999272"/>
    <n v="3236.9199999999983"/>
    <n v="214.86000000000786"/>
    <n v="3011.5800000000054"/>
    <n v="0"/>
    <n v="0"/>
    <x v="0"/>
    <x v="0"/>
  </r>
  <r>
    <x v="9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9"/>
    <n v="4997.71"/>
    <n v="5585.36"/>
    <x v="0"/>
    <m/>
    <m/>
    <n v="0"/>
    <n v="4135.49"/>
    <n v="0"/>
    <n v="1205.7699999999995"/>
    <n v="0"/>
    <n v="148.91000000000076"/>
    <n v="23.17"/>
    <n v="0"/>
    <n v="60.66"/>
    <n v="0"/>
    <n v="573.25999999999988"/>
    <n v="0"/>
    <n v="950.00000000000023"/>
    <n v="0"/>
    <n v="2300.1799999999998"/>
    <n v="95.1899999999996"/>
    <n v="1090.44"/>
    <n v="0"/>
    <n v="0"/>
    <n v="0"/>
    <x v="0"/>
    <x v="0"/>
  </r>
  <r>
    <x v="96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1"/>
    <n v="3152.4600000000005"/>
    <n v="1053.1099999999999"/>
    <x v="0"/>
    <n v="1687.76"/>
    <n v="0"/>
    <n v="205.8599999999999"/>
    <n v="0"/>
    <n v="64.230000000000018"/>
    <n v="719.41000000000008"/>
    <n v="775.20000000000027"/>
    <n v="-352.6400000000001"/>
    <n v="0"/>
    <n v="0"/>
    <n v="0"/>
    <n v="0"/>
    <n v="293.15000000000009"/>
    <n v="686.33999999999992"/>
    <n v="0"/>
    <n v="0"/>
    <n v="93.089999999999691"/>
    <n v="0"/>
    <n v="33.170000000000528"/>
    <n v="0"/>
    <n v="0"/>
    <n v="0"/>
    <x v="0"/>
    <x v="0"/>
  </r>
  <r>
    <x v="96"/>
    <x v="12"/>
    <n v="1852.0899999999997"/>
    <n v="0"/>
    <x v="0"/>
    <m/>
    <n v="0"/>
    <n v="2257.71"/>
    <n v="0"/>
    <n v="0"/>
    <n v="0"/>
    <n v="0"/>
    <n v="0"/>
    <n v="0"/>
    <n v="0"/>
    <n v="0"/>
    <n v="0"/>
    <n v="0"/>
    <n v="0"/>
    <n v="0"/>
    <n v="0"/>
    <n v="-407.62000000000012"/>
    <n v="0"/>
    <n v="1.9999999999997726"/>
    <n v="0"/>
    <n v="0"/>
    <n v="0"/>
    <x v="0"/>
    <x v="0"/>
  </r>
  <r>
    <x v="96"/>
    <x v="13"/>
    <n v="705.14"/>
    <n v="535"/>
    <x v="0"/>
    <m/>
    <n v="0"/>
    <n v="0"/>
    <n v="0"/>
    <n v="300"/>
    <n v="246.9"/>
    <n v="0"/>
    <n v="-246.9"/>
    <n v="0"/>
    <n v="0"/>
    <n v="0"/>
    <n v="535"/>
    <n v="0"/>
    <n v="0"/>
    <n v="0"/>
    <n v="0"/>
    <n v="405.14"/>
    <n v="0"/>
    <n v="0"/>
    <n v="0"/>
    <n v="0"/>
    <n v="0"/>
    <x v="0"/>
    <x v="0"/>
  </r>
  <r>
    <x v="96"/>
    <x v="14"/>
    <n v="10441.670000000002"/>
    <n v="29070.749999999993"/>
    <x v="0"/>
    <n v="283.77999999999997"/>
    <n v="12128.16"/>
    <n v="943.81"/>
    <n v="972.76000000000022"/>
    <n v="807.33000000000015"/>
    <n v="-5075.0500000000011"/>
    <n v="730.77999999999975"/>
    <n v="14697.349999999999"/>
    <n v="172.69000000000051"/>
    <n v="353.81000000000131"/>
    <n v="2626.0999999999985"/>
    <n v="2159.0699999999997"/>
    <n v="1686.17"/>
    <n v="1472.9800000000032"/>
    <n v="214.8100000000004"/>
    <n v="0"/>
    <n v="457.00000000000091"/>
    <n v="2469.5"/>
    <n v="2519.2000000000016"/>
    <n v="-107.83000000000902"/>
    <n v="0"/>
    <n v="0"/>
    <x v="0"/>
    <x v="0"/>
  </r>
  <r>
    <x v="9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2"/>
    <n v="0"/>
    <n v="294.64"/>
    <x v="0"/>
    <m/>
    <m/>
    <m/>
    <m/>
    <m/>
    <m/>
    <m/>
    <m/>
    <n v="0"/>
    <n v="0"/>
    <n v="0"/>
    <n v="294.64"/>
    <n v="0"/>
    <n v="0"/>
    <n v="0"/>
    <n v="0"/>
    <n v="0"/>
    <n v="0"/>
    <n v="0"/>
    <n v="0"/>
    <n v="0"/>
    <n v="0"/>
    <x v="0"/>
    <x v="0"/>
  </r>
  <r>
    <x v="97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4"/>
    <n v="94185.690000000061"/>
    <n v="110105.11999999994"/>
    <x v="0"/>
    <m/>
    <m/>
    <m/>
    <m/>
    <m/>
    <m/>
    <m/>
    <m/>
    <n v="0"/>
    <n v="0"/>
    <n v="24340.159999999996"/>
    <n v="50488.17"/>
    <n v="29660.410000000011"/>
    <n v="7805.7000000000044"/>
    <n v="3023.9700000000084"/>
    <n v="11268.999999999978"/>
    <n v="20987.780000000006"/>
    <n v="12655.950000000012"/>
    <n v="10318.640000000029"/>
    <n v="22031.569999999934"/>
    <n v="5854.7300000000105"/>
    <n v="43098.540000000095"/>
    <x v="0"/>
    <x v="0"/>
  </r>
  <r>
    <x v="97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3"/>
    <n v="617.7600000000001"/>
    <n v="0"/>
    <x v="0"/>
    <m/>
    <m/>
    <m/>
    <m/>
    <m/>
    <m/>
    <m/>
    <m/>
    <n v="0"/>
    <n v="0"/>
    <n v="617.7600000000001"/>
    <n v="0"/>
    <n v="0"/>
    <n v="0"/>
    <n v="0"/>
    <n v="0"/>
    <n v="0"/>
    <n v="0"/>
    <n v="0"/>
    <n v="0"/>
    <n v="0"/>
    <n v="0"/>
    <x v="0"/>
    <x v="0"/>
  </r>
  <r>
    <x v="97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5"/>
    <n v="13686.460000000001"/>
    <n v="19950.28"/>
    <x v="0"/>
    <m/>
    <m/>
    <m/>
    <m/>
    <m/>
    <m/>
    <m/>
    <m/>
    <n v="0"/>
    <n v="0"/>
    <n v="8405.7900000000009"/>
    <n v="12727.759999999998"/>
    <n v="572.43999999999869"/>
    <n v="3922.1299999999974"/>
    <n v="1352"/>
    <n v="558.2799999999952"/>
    <n v="0"/>
    <n v="857.36000000000422"/>
    <n v="2049.9999999999982"/>
    <n v="578.52000000000044"/>
    <n v="1306.2300000000032"/>
    <n v="2829.1099999999969"/>
    <x v="0"/>
    <x v="0"/>
  </r>
  <r>
    <x v="97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17"/>
    <n v="7765"/>
    <n v="83506.959999999992"/>
    <x v="0"/>
    <m/>
    <m/>
    <m/>
    <m/>
    <m/>
    <m/>
    <m/>
    <m/>
    <n v="0"/>
    <n v="0"/>
    <n v="7765"/>
    <n v="44614.119999999988"/>
    <n v="0"/>
    <n v="13347.669999999998"/>
    <n v="0"/>
    <n v="15942.229999999989"/>
    <n v="0"/>
    <n v="8352.9400000000169"/>
    <n v="0"/>
    <n v="1250"/>
    <n v="0"/>
    <n v="6797.9899999999907"/>
    <x v="0"/>
    <x v="0"/>
  </r>
  <r>
    <x v="97"/>
    <x v="18"/>
    <n v="92889.149999999965"/>
    <n v="17342.339999999986"/>
    <x v="0"/>
    <m/>
    <m/>
    <m/>
    <m/>
    <m/>
    <m/>
    <m/>
    <m/>
    <n v="0"/>
    <n v="0"/>
    <n v="48312.27"/>
    <n v="12631.2"/>
    <n v="13155.270000000004"/>
    <n v="0"/>
    <n v="9829.7499999999927"/>
    <n v="0"/>
    <n v="6654.0599999999977"/>
    <n v="0"/>
    <n v="10226.659999999989"/>
    <n v="0"/>
    <n v="4711.1399999999849"/>
    <n v="0"/>
    <x v="0"/>
    <x v="0"/>
  </r>
  <r>
    <x v="97"/>
    <x v="19"/>
    <n v="47904.33"/>
    <n v="68671.360000000015"/>
    <x v="0"/>
    <m/>
    <m/>
    <m/>
    <m/>
    <m/>
    <m/>
    <m/>
    <m/>
    <n v="0"/>
    <n v="0"/>
    <n v="17603.539999999994"/>
    <n v="32412.199999999993"/>
    <n v="3135.0400000000045"/>
    <n v="10068.65000000002"/>
    <n v="0"/>
    <n v="2087.75"/>
    <n v="19231.620000000006"/>
    <n v="19592.849999999984"/>
    <n v="5243.1499999999942"/>
    <n v="1818.9300000000076"/>
    <n v="2690.9800000000032"/>
    <n v="1195.0499999999738"/>
    <x v="0"/>
    <x v="0"/>
  </r>
  <r>
    <x v="97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</r>
  <r>
    <x v="97"/>
    <x v="21"/>
    <n v="119861.61"/>
    <n v="115720.68000000001"/>
    <x v="0"/>
    <m/>
    <m/>
    <m/>
    <m/>
    <m/>
    <m/>
    <m/>
    <m/>
    <n v="0"/>
    <n v="0"/>
    <n v="49991.210000000006"/>
    <n v="70767.649999999994"/>
    <n v="24244.790000000008"/>
    <n v="8134.8000000000175"/>
    <n v="11048.309999999983"/>
    <n v="368.97999999999593"/>
    <n v="17739.520000000019"/>
    <n v="25059.680000000022"/>
    <n v="7413.539999999979"/>
    <n v="1965.3299999999726"/>
    <n v="9424.2400000000052"/>
    <n v="8467.0400000000081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56">
  <r>
    <x v="0"/>
    <x v="0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2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3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4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5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6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7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8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9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0"/>
    <n v="17325.913043478264"/>
    <n v="10415.086956521742"/>
    <x v="0"/>
    <m/>
    <n v="139"/>
    <m/>
    <n v="1550"/>
    <m/>
    <n v="576"/>
    <m/>
    <n v="78"/>
    <m/>
    <n v="1456"/>
    <n v="0"/>
    <n v="3385"/>
    <n v="0"/>
    <n v="0"/>
    <n v="9878"/>
    <n v="0"/>
    <n v="1492"/>
    <n v="1581"/>
    <n v="4305.826086956522"/>
    <n v="0"/>
    <n v="1650.0869565217417"/>
    <n v="4756"/>
    <x v="0"/>
    <x v="0"/>
    <s v="Arredo bagno"/>
  </r>
  <r>
    <x v="0"/>
    <x v="1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2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3"/>
    <n v="6218.7391304347821"/>
    <n v="16309.260869565216"/>
    <x v="0"/>
    <m/>
    <n v="42"/>
    <m/>
    <n v="913"/>
    <m/>
    <n v="2702"/>
    <m/>
    <n v="1830"/>
    <m/>
    <n v="1345"/>
    <n v="0"/>
    <n v="817"/>
    <n v="0"/>
    <n v="2482"/>
    <n v="3713"/>
    <n v="2655"/>
    <n v="0"/>
    <n v="1476"/>
    <n v="1913.478260869565"/>
    <n v="1455"/>
    <n v="592.26086956521704"/>
    <n v="2641"/>
    <x v="0"/>
    <x v="0"/>
    <s v="Arredo bagno"/>
  </r>
  <r>
    <x v="0"/>
    <x v="14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5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6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7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8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19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20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0"/>
    <x v="21"/>
    <n v="0"/>
    <n v="0"/>
    <x v="0"/>
    <m/>
    <m/>
    <m/>
    <n v="0"/>
    <m/>
    <n v="0"/>
    <m/>
    <n v="0"/>
    <m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0"/>
    <n v="15351.913043478262"/>
    <n v="15564.446956521741"/>
    <x v="0"/>
    <m/>
    <n v="411.83"/>
    <n v="0"/>
    <n v="0"/>
    <n v="0"/>
    <n v="3677.5"/>
    <n v="0"/>
    <n v="1192.2600000000002"/>
    <n v="7310.434782608696"/>
    <n v="1642.5500000000002"/>
    <n v="1462.0869565217399"/>
    <n v="3418.6099999999997"/>
    <n v="1462.0869565217381"/>
    <n v="487.36000000000058"/>
    <n v="731.04347826086996"/>
    <n v="0"/>
    <n v="1462.0869565217399"/>
    <n v="1234.0699999999997"/>
    <n v="1462.0869565217381"/>
    <n v="2038.1800000000003"/>
    <n v="1462.0869565217399"/>
    <n v="2599.0299999999988"/>
    <x v="0"/>
    <x v="0"/>
    <s v="Arredo bagno"/>
  </r>
  <r>
    <x v="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2"/>
    <n v="75355.304347826081"/>
    <n v="104435.5856521739"/>
    <x v="0"/>
    <m/>
    <n v="2246.11"/>
    <n v="0"/>
    <n v="1028.25"/>
    <n v="0"/>
    <n v="21361.899999999998"/>
    <n v="0"/>
    <n v="10735.079999999998"/>
    <n v="35883.478260869568"/>
    <n v="9115.9800000000032"/>
    <n v="7176.6956521739121"/>
    <n v="11218.07"/>
    <n v="7176.6956521739121"/>
    <n v="12502.910000000003"/>
    <n v="3588.3478260869524"/>
    <n v="6246.5699999999924"/>
    <n v="7176.6956521739194"/>
    <n v="10223.710000000006"/>
    <n v="7176.6956521739121"/>
    <n v="12580.309999999998"/>
    <n v="7176.6956521739048"/>
    <n v="6809.4499999999971"/>
    <x v="0"/>
    <x v="0"/>
    <s v="Arredo bagno"/>
  </r>
  <r>
    <x v="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6"/>
    <n v="86.739130434782595"/>
    <n v="4171.6208695652167"/>
    <x v="0"/>
    <m/>
    <m/>
    <n v="0"/>
    <n v="0"/>
    <n v="0"/>
    <n v="135"/>
    <n v="0"/>
    <n v="0"/>
    <n v="41.304347826086953"/>
    <n v="0"/>
    <n v="8.2608695652173907"/>
    <n v="21.379999999999995"/>
    <n v="8.2608695652173907"/>
    <n v="0"/>
    <n v="4.1304347826086953"/>
    <n v="0"/>
    <n v="8.2608695652173836"/>
    <n v="2241.7399999999998"/>
    <n v="8.2608695652174049"/>
    <n v="1765.2399999999998"/>
    <n v="8.2608695652173765"/>
    <n v="1567.9900000000007"/>
    <x v="0"/>
    <x v="0"/>
    <s v="Arredo bagno"/>
  </r>
  <r>
    <x v="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.3"/>
    <x v="0"/>
    <x v="0"/>
    <s v="Arredo bagno"/>
  </r>
  <r>
    <x v="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11"/>
    <n v="0"/>
    <n v="1442.59"/>
    <x v="0"/>
    <m/>
    <m/>
    <n v="0"/>
    <n v="0"/>
    <n v="0"/>
    <n v="0"/>
    <n v="0"/>
    <n v="474.53"/>
    <n v="0"/>
    <n v="0"/>
    <n v="0"/>
    <n v="274.08000000000004"/>
    <n v="0"/>
    <n v="693.9799999999999"/>
    <n v="0"/>
    <n v="0"/>
    <n v="0"/>
    <n v="0"/>
    <n v="0"/>
    <n v="0"/>
    <n v="0"/>
    <n v="0"/>
    <x v="0"/>
    <x v="0"/>
    <s v="Arredo bagno"/>
  </r>
  <r>
    <x v="1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13"/>
    <n v="209435.73913043475"/>
    <n v="302040.95086956519"/>
    <x v="0"/>
    <m/>
    <n v="15415.92"/>
    <n v="0"/>
    <n v="32065.040000000001"/>
    <n v="0"/>
    <n v="32844.549999999996"/>
    <n v="0"/>
    <n v="40390.270000000004"/>
    <n v="99731.304347826081"/>
    <n v="26605.489999999991"/>
    <n v="19946.260869565216"/>
    <n v="34718.210000000021"/>
    <n v="19946.260869565216"/>
    <n v="41042.410000000003"/>
    <n v="9973.1304347826226"/>
    <n v="7661.3299999999872"/>
    <n v="19946.260869565187"/>
    <n v="33845.639999999985"/>
    <n v="19946.260869565245"/>
    <n v="17505.830000000016"/>
    <n v="19946.260869565187"/>
    <n v="27117.229999999981"/>
    <x v="0"/>
    <x v="0"/>
    <s v="Arredo bagno"/>
  </r>
  <r>
    <x v="1"/>
    <x v="14"/>
    <n v="8471.217391304348"/>
    <n v="5683.5326086956529"/>
    <x v="0"/>
    <m/>
    <m/>
    <n v="0"/>
    <n v="0"/>
    <n v="0"/>
    <n v="1516.22"/>
    <n v="0"/>
    <n v="0"/>
    <n v="4033.9130434782605"/>
    <n v="252.23000000000002"/>
    <n v="806.78260869565247"/>
    <n v="802.74999999999977"/>
    <n v="806.78260869565202"/>
    <n v="1495.79"/>
    <n v="403.39130434782601"/>
    <n v="380.94999999999982"/>
    <n v="806.78260869565202"/>
    <n v="0"/>
    <n v="806.78260869565202"/>
    <n v="428.8100000000004"/>
    <n v="806.78260869565293"/>
    <n v="931.01000000000022"/>
    <x v="0"/>
    <x v="0"/>
    <s v="Arredo bagno"/>
  </r>
  <r>
    <x v="1"/>
    <x v="15"/>
    <n v="12.782608695652176"/>
    <n v="1.2173913043478279"/>
    <x v="0"/>
    <m/>
    <m/>
    <n v="0"/>
    <n v="0"/>
    <n v="0"/>
    <n v="0"/>
    <n v="0"/>
    <n v="0"/>
    <n v="6.0869565217391308"/>
    <n v="0"/>
    <n v="1.2173913043478262"/>
    <n v="0"/>
    <n v="1.2173913043478262"/>
    <n v="0"/>
    <n v="0.60869565217391219"/>
    <n v="0"/>
    <n v="1.2173913043478279"/>
    <n v="0"/>
    <n v="1.2173913043478244"/>
    <n v="0"/>
    <n v="1.2173913043478279"/>
    <n v="0"/>
    <x v="0"/>
    <x v="0"/>
    <s v="Arredo bagno"/>
  </r>
  <r>
    <x v="1"/>
    <x v="16"/>
    <n v="85982.217391304352"/>
    <n v="115519.54260869566"/>
    <x v="0"/>
    <m/>
    <n v="7730.32"/>
    <n v="0"/>
    <n v="7281.2000000000007"/>
    <n v="0"/>
    <n v="11457.130000000001"/>
    <n v="0"/>
    <n v="11932.559999999998"/>
    <n v="40943.913043478256"/>
    <n v="7391.3400000000038"/>
    <n v="8188.7826086956557"/>
    <n v="16456.199999999997"/>
    <n v="8188.7826086956557"/>
    <n v="18176.789999999994"/>
    <n v="4094.3913043478242"/>
    <n v="653.81000000001222"/>
    <n v="8188.7826086956484"/>
    <n v="16561.449999999997"/>
    <n v="8188.7826086956484"/>
    <n v="9689.9599999999919"/>
    <n v="8188.7826086956629"/>
    <n v="13786.89"/>
    <x v="0"/>
    <x v="0"/>
    <s v="Arredo bagno"/>
  </r>
  <r>
    <x v="1"/>
    <x v="17"/>
    <n v="15470.608695652172"/>
    <n v="17173.951304347822"/>
    <x v="0"/>
    <m/>
    <n v="994.78"/>
    <n v="0"/>
    <n v="4396.51"/>
    <n v="0"/>
    <n v="1838.7399999999998"/>
    <n v="0"/>
    <n v="1226.4700000000003"/>
    <n v="7366.95652173913"/>
    <n v="3525.9599999999991"/>
    <n v="0"/>
    <n v="311.60000000000036"/>
    <n v="2946.782608695652"/>
    <n v="978.17000000000007"/>
    <n v="736.69565217391391"/>
    <n v="0"/>
    <n v="1473.3913043478242"/>
    <n v="965.31999999999971"/>
    <n v="1473.3913043478278"/>
    <n v="1463.0100000000002"/>
    <n v="1473.3913043478242"/>
    <n v="560.04000000000087"/>
    <x v="0"/>
    <x v="0"/>
    <s v="Arredo bagno"/>
  </r>
  <r>
    <x v="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2"/>
    <x v="0"/>
    <n v="6028.59"/>
    <n v="2350.4199999999996"/>
    <x v="0"/>
    <n v="1684.71"/>
    <m/>
    <n v="1298.7"/>
    <n v="0"/>
    <m/>
    <n v="285.3"/>
    <m/>
    <m/>
    <n v="1113.3"/>
    <m/>
    <m/>
    <m/>
    <n v="1098"/>
    <n v="1227.22"/>
    <m/>
    <m/>
    <m/>
    <n v="0"/>
    <n v="-4.0199999999995271"/>
    <n v="0"/>
    <n v="837.89999999999964"/>
    <n v="0"/>
    <x v="0"/>
    <x v="0"/>
    <s v="Arredo bagno"/>
  </r>
  <r>
    <x v="2"/>
    <x v="1"/>
    <n v="8496.44"/>
    <n v="9324.09"/>
    <x v="0"/>
    <m/>
    <n v="2767.05"/>
    <n v="153"/>
    <n v="262.13"/>
    <m/>
    <m/>
    <n v="935.67"/>
    <n v="675.45"/>
    <m/>
    <n v="670.4"/>
    <m/>
    <n v="108.45"/>
    <n v="2969.92"/>
    <n v="1877.6"/>
    <m/>
    <m/>
    <n v="2373.0700000000002"/>
    <n v="-141.30000000000018"/>
    <n v="2064.7800000000007"/>
    <n v="3104.3100000000004"/>
    <n v="0"/>
    <n v="0"/>
    <x v="0"/>
    <x v="0"/>
    <s v="Arredo bagno"/>
  </r>
  <r>
    <x v="2"/>
    <x v="2"/>
    <n v="35304.5"/>
    <n v="51599.889000000003"/>
    <x v="0"/>
    <n v="4925.951"/>
    <n v="1281.58"/>
    <n v="8237.9"/>
    <n v="2115.83"/>
    <n v="2515.11"/>
    <n v="5570.18"/>
    <m/>
    <n v="6040.43"/>
    <n v="3257.76"/>
    <n v="3805.96"/>
    <n v="4247.2700000000004"/>
    <n v="7214.37"/>
    <n v="2132.23"/>
    <n v="11123.09"/>
    <n v="2510.75"/>
    <n v="4661.5"/>
    <n v="4511.9799999999996"/>
    <n v="6272.3399999999965"/>
    <n v="2464.3999999999978"/>
    <n v="3013.4599999999991"/>
    <n v="501.14900000000489"/>
    <n v="5595.7400000000052"/>
    <x v="0"/>
    <x v="0"/>
    <s v="Arredo bagno"/>
  </r>
  <r>
    <x v="2"/>
    <x v="3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4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5"/>
    <n v="1967.3700000000001"/>
    <n v="6466.66"/>
    <x v="0"/>
    <m/>
    <n v="779.24"/>
    <n v="423.9"/>
    <n v="0"/>
    <m/>
    <m/>
    <n v="277.64999999999998"/>
    <n v="620.4"/>
    <m/>
    <n v="802.35"/>
    <m/>
    <n v="1284.52"/>
    <n v="970.87"/>
    <n v="1287.6600000000001"/>
    <m/>
    <m/>
    <n v="294.95"/>
    <n v="591.14999999999964"/>
    <n v="0"/>
    <n v="1101.3400000000001"/>
    <n v="0"/>
    <n v="0"/>
    <x v="0"/>
    <x v="0"/>
    <s v="Arredo bagno"/>
  </r>
  <r>
    <x v="2"/>
    <x v="6"/>
    <n v="16533.080000000002"/>
    <n v="35255.96"/>
    <x v="0"/>
    <n v="224.87"/>
    <n v="2361.42"/>
    <n v="892.42"/>
    <n v="3759.1"/>
    <m/>
    <n v="358.15"/>
    <n v="1690.1"/>
    <n v="1824.66"/>
    <m/>
    <n v="2406.1799999999998"/>
    <n v="1129.83"/>
    <n v="8179.29"/>
    <n v="2065.0500000000002"/>
    <n v="2808.57"/>
    <n v="40.950000000000003"/>
    <m/>
    <n v="3417.76"/>
    <n v="5320.23"/>
    <n v="2531.7800000000007"/>
    <n v="3698.0400000000009"/>
    <n v="4540.3200000000015"/>
    <n v="11615.11"/>
    <x v="0"/>
    <x v="0"/>
    <s v="Arredo bagno"/>
  </r>
  <r>
    <x v="2"/>
    <x v="7"/>
    <n v="13614.33"/>
    <n v="13890.4"/>
    <x v="0"/>
    <n v="353.93"/>
    <n v="1135.25"/>
    <n v="1340.1"/>
    <n v="0"/>
    <m/>
    <n v="1747.83"/>
    <m/>
    <n v="547.65"/>
    <n v="1431.76"/>
    <n v="1861.51"/>
    <m/>
    <m/>
    <n v="4625.2700000000004"/>
    <n v="1016.55"/>
    <m/>
    <m/>
    <n v="1282.4000000000001"/>
    <n v="2092.63"/>
    <n v="673.64999999999964"/>
    <n v="1581.7600000000002"/>
    <n v="3907.2199999999993"/>
    <n v="8124.3299999999981"/>
    <x v="0"/>
    <x v="0"/>
    <s v="Arredo bagno"/>
  </r>
  <r>
    <x v="2"/>
    <x v="8"/>
    <n v="1927.93"/>
    <n v="3082.9"/>
    <x v="0"/>
    <m/>
    <m/>
    <n v="1142.44"/>
    <n v="0"/>
    <m/>
    <m/>
    <m/>
    <m/>
    <m/>
    <m/>
    <m/>
    <m/>
    <m/>
    <m/>
    <m/>
    <m/>
    <n v="785.49"/>
    <n v="1696.39"/>
    <n v="0"/>
    <n v="1386.51"/>
    <n v="0"/>
    <n v="0"/>
    <x v="0"/>
    <x v="0"/>
    <s v="Arredo bagno"/>
  </r>
  <r>
    <x v="2"/>
    <x v="9"/>
    <n v="430.85"/>
    <n v="3153.9900000000002"/>
    <x v="0"/>
    <m/>
    <n v="1134.8399999999999"/>
    <m/>
    <n v="0"/>
    <m/>
    <n v="81.900000000000006"/>
    <m/>
    <m/>
    <m/>
    <n v="303.75"/>
    <n v="430.85"/>
    <n v="1152.9000000000001"/>
    <m/>
    <m/>
    <m/>
    <m/>
    <m/>
    <n v="480.59999999999991"/>
    <n v="0"/>
    <n v="0"/>
    <n v="0"/>
    <n v="0"/>
    <x v="0"/>
    <x v="0"/>
    <s v="Arredo bagno"/>
  </r>
  <r>
    <x v="2"/>
    <x v="10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11"/>
    <n v="0"/>
    <n v="4648"/>
    <x v="0"/>
    <m/>
    <n v="436.26"/>
    <m/>
    <n v="0"/>
    <m/>
    <m/>
    <m/>
    <m/>
    <m/>
    <n v="1087.81"/>
    <m/>
    <n v="2956.79"/>
    <m/>
    <m/>
    <m/>
    <m/>
    <m/>
    <n v="-155.40999999999985"/>
    <n v="0"/>
    <n v="322.55000000000018"/>
    <n v="0"/>
    <n v="0.26000000000021828"/>
    <x v="0"/>
    <x v="0"/>
    <s v="Arredo bagno"/>
  </r>
  <r>
    <x v="2"/>
    <x v="12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13"/>
    <n v="101784.32000000001"/>
    <n v="160695.04000000001"/>
    <x v="0"/>
    <n v="14161.39"/>
    <n v="5473.98"/>
    <n v="7279.96"/>
    <n v="11337.94"/>
    <n v="2065.56"/>
    <n v="18488.89"/>
    <m/>
    <n v="13798.18"/>
    <n v="15397.35"/>
    <n v="17811.310000000001"/>
    <n v="7838.07"/>
    <n v="19982.79"/>
    <n v="11545.77"/>
    <n v="16613.580000000002"/>
    <n v="6616.72"/>
    <n v="6488.75"/>
    <n v="7553.12"/>
    <n v="21835.590000000011"/>
    <n v="16174.559999999998"/>
    <n v="15712.209999999992"/>
    <n v="13151.820000000007"/>
    <n v="16323.820000000007"/>
    <x v="0"/>
    <x v="0"/>
    <s v="Arredo bagno"/>
  </r>
  <r>
    <x v="2"/>
    <x v="14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15"/>
    <n v="5312.84"/>
    <n v="11362.32"/>
    <x v="0"/>
    <n v="1377"/>
    <n v="1079.8800000000001"/>
    <m/>
    <n v="0"/>
    <n v="1160.0999999999999"/>
    <n v="1232.55"/>
    <m/>
    <n v="2015.93"/>
    <n v="742.05"/>
    <m/>
    <n v="311.85000000000002"/>
    <n v="1091.25"/>
    <m/>
    <n v="1652.01"/>
    <m/>
    <m/>
    <n v="1038.1500000000001"/>
    <n v="1320.25"/>
    <n v="0"/>
    <n v="2286.7599999999984"/>
    <n v="683.69000000000051"/>
    <n v="2659.4000000000015"/>
    <x v="0"/>
    <x v="0"/>
    <s v="Arredo bagno"/>
  </r>
  <r>
    <x v="2"/>
    <x v="16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17"/>
    <n v="750.15"/>
    <n v="0"/>
    <x v="0"/>
    <m/>
    <m/>
    <m/>
    <n v="0"/>
    <m/>
    <m/>
    <m/>
    <m/>
    <m/>
    <m/>
    <n v="750.15"/>
    <m/>
    <m/>
    <m/>
    <m/>
    <m/>
    <m/>
    <n v="0"/>
    <n v="0"/>
    <n v="0"/>
    <n v="0"/>
    <n v="0"/>
    <x v="0"/>
    <x v="0"/>
    <s v="Arredo bagno"/>
  </r>
  <r>
    <x v="2"/>
    <x v="18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19"/>
    <n v="0"/>
    <n v="0"/>
    <x v="0"/>
    <m/>
    <m/>
    <m/>
    <n v="0"/>
    <m/>
    <m/>
    <m/>
    <m/>
    <m/>
    <m/>
    <m/>
    <m/>
    <m/>
    <m/>
    <m/>
    <m/>
    <m/>
    <n v="0"/>
    <n v="0"/>
    <n v="0"/>
    <n v="0"/>
    <n v="0"/>
    <x v="0"/>
    <x v="0"/>
    <s v="Arredo bagno"/>
  </r>
  <r>
    <x v="2"/>
    <x v="20"/>
    <n v="14067.47"/>
    <n v="12881.67"/>
    <x v="0"/>
    <n v="495.9"/>
    <n v="553.23"/>
    <m/>
    <n v="1428.78"/>
    <n v="5117"/>
    <n v="2065.0300000000002"/>
    <m/>
    <m/>
    <n v="378"/>
    <n v="1132.2"/>
    <m/>
    <n v="1938.68"/>
    <n v="177.46"/>
    <m/>
    <m/>
    <n v="18.899999999999999"/>
    <n v="1851.33"/>
    <n v="0"/>
    <n v="1383.38"/>
    <n v="1080.4500000000007"/>
    <n v="4664.3999999999996"/>
    <n v="0"/>
    <x v="0"/>
    <x v="0"/>
    <s v="Arredo bagno"/>
  </r>
  <r>
    <x v="2"/>
    <x v="21"/>
    <n v="0"/>
    <n v="0"/>
    <x v="0"/>
    <m/>
    <m/>
    <m/>
    <n v="0"/>
    <n v="0"/>
    <m/>
    <m/>
    <m/>
    <m/>
    <m/>
    <m/>
    <m/>
    <m/>
    <m/>
    <m/>
    <m/>
    <m/>
    <n v="0"/>
    <n v="0"/>
    <n v="0"/>
    <n v="0"/>
    <n v="0"/>
    <x v="0"/>
    <x v="0"/>
    <s v="Arredo bagno"/>
  </r>
  <r>
    <x v="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3"/>
    <x v="1"/>
    <n v="28664.25"/>
    <n v="62771.030000000006"/>
    <x v="0"/>
    <n v="2657.16"/>
    <n v="2809.45"/>
    <n v="0"/>
    <n v="5580.1800000000012"/>
    <n v="0"/>
    <n v="13365.750000000004"/>
    <n v="2388.1200000000008"/>
    <n v="5316.2799999999952"/>
    <n v="0"/>
    <n v="4729.2999999999956"/>
    <n v="10580.789999999997"/>
    <n v="0"/>
    <n v="1810.4400000000005"/>
    <n v="14120.290000000005"/>
    <n v="0"/>
    <n v="751.08999999999651"/>
    <n v="2725.9100000000035"/>
    <n v="1056.9700000000012"/>
    <n v="3162.3499999999949"/>
    <n v="9702.2400000000052"/>
    <n v="5339.4800000000032"/>
    <n v="689.65999999999622"/>
    <x v="0"/>
    <x v="0"/>
    <s v="Caldaie"/>
  </r>
  <r>
    <x v="3"/>
    <x v="2"/>
    <n v="62714.740000000005"/>
    <n v="80966.720000000001"/>
    <x v="0"/>
    <n v="6568.2600000000011"/>
    <n v="3654.21"/>
    <n v="3696.9699999999984"/>
    <n v="5949.7599999999993"/>
    <n v="3866.7900000000009"/>
    <n v="5627.08"/>
    <n v="0"/>
    <n v="4063.9400000000023"/>
    <n v="7054.9399999999987"/>
    <n v="12216.73"/>
    <n v="8095.2799999999988"/>
    <n v="5119.43"/>
    <n v="5150.3000000000029"/>
    <n v="9352.9700000000012"/>
    <n v="5528.25"/>
    <n v="3182.8699999999953"/>
    <n v="5215.75"/>
    <n v="9158.0500000000029"/>
    <n v="5816.9500000000044"/>
    <n v="10920.43"/>
    <n v="11721.25"/>
    <n v="1529.8099999999977"/>
    <x v="0"/>
    <x v="0"/>
    <s v="Caldaie"/>
  </r>
  <r>
    <x v="3"/>
    <x v="3"/>
    <n v="31930.85"/>
    <n v="66781.06"/>
    <x v="0"/>
    <n v="3992.22"/>
    <n v="1859.77"/>
    <n v="3344.27"/>
    <n v="7215.7599999999984"/>
    <n v="2230.5500000000011"/>
    <n v="6163.1900000000005"/>
    <n v="944.68999999999869"/>
    <n v="8826.6199999999972"/>
    <n v="1820.3600000000006"/>
    <n v="4396.3500000000022"/>
    <n v="4902.1700000000019"/>
    <n v="11552.3"/>
    <n v="3010.0699999999997"/>
    <n v="9879.6500000000015"/>
    <n v="0"/>
    <n v="0"/>
    <n v="1543.3299999999981"/>
    <n v="826.34000000000378"/>
    <n v="5444.239999999998"/>
    <n v="11362.129999999997"/>
    <n v="4698.9500000000007"/>
    <n v="14042.410000000003"/>
    <x v="0"/>
    <x v="0"/>
    <s v="Caldaie"/>
  </r>
  <r>
    <x v="3"/>
    <x v="4"/>
    <n v="3506.67"/>
    <n v="21821.679999999997"/>
    <x v="0"/>
    <m/>
    <n v="1410.11"/>
    <n v="680"/>
    <n v="1745.76"/>
    <n v="0"/>
    <n v="0"/>
    <n v="0"/>
    <n v="215.15000000000009"/>
    <n v="0"/>
    <n v="192.7199999999998"/>
    <n v="0"/>
    <n v="0"/>
    <n v="4250.8600000000006"/>
    <n v="0"/>
    <n v="0"/>
    <n v="0"/>
    <n v="-1235.1100000000006"/>
    <n v="0"/>
    <n v="2622.26"/>
    <n v="21069.279999999999"/>
    <n v="-2811.34"/>
    <n v="2345.8400000000038"/>
    <x v="0"/>
    <x v="0"/>
    <s v="Caldaie"/>
  </r>
  <r>
    <x v="3"/>
    <x v="5"/>
    <n v="4260.01"/>
    <n v="3345.2200000000003"/>
    <x v="0"/>
    <n v="333.88"/>
    <m/>
    <n v="0"/>
    <n v="333.88"/>
    <n v="0"/>
    <n v="324.76"/>
    <n v="0"/>
    <n v="1004.65"/>
    <n v="0"/>
    <n v="0"/>
    <n v="0"/>
    <n v="678.47000000000025"/>
    <n v="2603.4"/>
    <n v="0"/>
    <n v="333.87999999999965"/>
    <n v="0"/>
    <n v="330.21000000000004"/>
    <n v="368.07999999999993"/>
    <n v="391.34000000000015"/>
    <n v="368.07999999999993"/>
    <n v="267.30000000000018"/>
    <n v="390.88000000000011"/>
    <x v="0"/>
    <x v="0"/>
    <s v="Caldaie"/>
  </r>
  <r>
    <x v="3"/>
    <x v="6"/>
    <n v="3525.57"/>
    <n v="5227.6600000000008"/>
    <x v="0"/>
    <n v="57.02"/>
    <n v="456.17"/>
    <n v="0"/>
    <n v="560.01"/>
    <n v="0"/>
    <n v="904.7700000000001"/>
    <n v="0"/>
    <n v="0"/>
    <n v="0"/>
    <n v="1658.0599999999997"/>
    <n v="1028.05"/>
    <n v="0"/>
    <n v="306.20000000000005"/>
    <n v="0"/>
    <n v="557.24"/>
    <n v="0"/>
    <n v="595.18000000000006"/>
    <n v="338.94000000000005"/>
    <n v="186.67000000000007"/>
    <n v="514.5"/>
    <n v="795.21"/>
    <n v="1149.5200000000004"/>
    <x v="0"/>
    <x v="0"/>
    <s v="Caldaie"/>
  </r>
  <r>
    <x v="3"/>
    <x v="7"/>
    <n v="191.54"/>
    <n v="4653.26"/>
    <x v="0"/>
    <m/>
    <m/>
    <n v="0"/>
    <n v="0"/>
    <n v="0"/>
    <n v="0"/>
    <n v="0"/>
    <n v="0"/>
    <n v="0"/>
    <n v="1916.6299999999999"/>
    <n v="0"/>
    <n v="520.00000000000023"/>
    <n v="191.54"/>
    <n v="1561.87"/>
    <n v="0"/>
    <n v="0"/>
    <n v="0"/>
    <n v="540"/>
    <n v="0"/>
    <n v="114.76000000000022"/>
    <n v="0"/>
    <n v="1639.96"/>
    <x v="0"/>
    <x v="0"/>
    <s v="Caldaie"/>
  </r>
  <r>
    <x v="3"/>
    <x v="8"/>
    <n v="41620.85"/>
    <n v="47361.19000000001"/>
    <x v="0"/>
    <n v="798.19"/>
    <n v="1420.09"/>
    <n v="3143.22"/>
    <n v="7082.48"/>
    <n v="763.05000000000018"/>
    <n v="5205.24"/>
    <n v="2667.88"/>
    <n v="7899.3000000000011"/>
    <n v="1386.7200000000012"/>
    <n v="2614.760000000002"/>
    <n v="10167.209999999999"/>
    <n v="3702.6399999999994"/>
    <n v="9992.7000000000007"/>
    <n v="2169.1500000000015"/>
    <n v="1"/>
    <n v="3828.25"/>
    <n v="3334.6800000000003"/>
    <n v="723.59999999999854"/>
    <n v="1372.1099999999933"/>
    <n v="4721.5900000000038"/>
    <n v="7994.0900000000038"/>
    <n v="1125.8599999999933"/>
    <x v="0"/>
    <x v="0"/>
    <s v="Caldaie"/>
  </r>
  <r>
    <x v="3"/>
    <x v="9"/>
    <n v="99053.810000000012"/>
    <n v="126368.66"/>
    <x v="0"/>
    <n v="5616.0099999999993"/>
    <m/>
    <n v="26302.000000000004"/>
    <n v="29406.2"/>
    <n v="0"/>
    <n v="7951.4399999999987"/>
    <n v="0"/>
    <n v="11930.470000000001"/>
    <n v="650"/>
    <n v="21009.14"/>
    <n v="290.83000000000175"/>
    <n v="5529.8899999999994"/>
    <n v="17057.729999999989"/>
    <n v="2306.7899999999936"/>
    <n v="2757"/>
    <n v="816.80000000000291"/>
    <n v="24283.560000000012"/>
    <n v="11712.050000000003"/>
    <n v="156.80999999999767"/>
    <n v="13766.009999999995"/>
    <n v="21939.87000000001"/>
    <n v="0"/>
    <x v="0"/>
    <x v="0"/>
    <s v="Caldaie"/>
  </r>
  <r>
    <x v="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3"/>
    <x v="11"/>
    <n v="17946.190000000002"/>
    <n v="15280.230000000001"/>
    <x v="0"/>
    <n v="2428.5299999999997"/>
    <m/>
    <n v="2711.7400000000007"/>
    <n v="0"/>
    <n v="531.29999999999927"/>
    <n v="2422.3100000000004"/>
    <n v="0"/>
    <n v="2720.71"/>
    <n v="662.36000000000058"/>
    <n v="1425.5"/>
    <n v="0"/>
    <n v="2475.6999999999989"/>
    <n v="1400.58"/>
    <n v="3301.66"/>
    <n v="539.1299999999992"/>
    <n v="590.11000000000058"/>
    <n v="2616.1499999999996"/>
    <n v="412.97999999999956"/>
    <n v="6704.2500000000018"/>
    <n v="1579.1100000000006"/>
    <n v="352.15000000000146"/>
    <n v="2061.340000000002"/>
    <x v="0"/>
    <x v="0"/>
    <s v="Caldaie"/>
  </r>
  <r>
    <x v="3"/>
    <x v="12"/>
    <n v="32572.91"/>
    <n v="72568.14"/>
    <x v="0"/>
    <n v="1911"/>
    <n v="4173.2"/>
    <n v="3430.96"/>
    <n v="6610.4899999999989"/>
    <n v="3489.5899999999992"/>
    <n v="12462.830000000002"/>
    <n v="0"/>
    <n v="9716.4500000000007"/>
    <n v="1474.3100000000013"/>
    <n v="8336.489999999998"/>
    <n v="1791.3499999999985"/>
    <n v="673.67000000000553"/>
    <n v="5945.48"/>
    <n v="14880.789999999994"/>
    <n v="5259.0400000000009"/>
    <n v="650.43000000000029"/>
    <n v="4767.43"/>
    <n v="1477.4000000000015"/>
    <n v="0"/>
    <n v="9082.64"/>
    <n v="4503.75"/>
    <n v="9323.7700000000041"/>
    <x v="0"/>
    <x v="0"/>
    <s v="Caldaie"/>
  </r>
  <r>
    <x v="3"/>
    <x v="13"/>
    <n v="146442.59000000003"/>
    <n v="221610.46000000002"/>
    <x v="0"/>
    <n v="20981.86"/>
    <n v="19726.3"/>
    <n v="14359.980000000003"/>
    <n v="7331.2100000000028"/>
    <n v="2393.4599999999991"/>
    <n v="23431.659999999996"/>
    <n v="2269.4099999999962"/>
    <n v="55566.150000000009"/>
    <n v="1376.6900000000023"/>
    <n v="16330.330000000002"/>
    <n v="18294.129999999997"/>
    <n v="20174.400000000009"/>
    <n v="36237.03"/>
    <n v="39928.339999999967"/>
    <n v="8015.8600000000006"/>
    <n v="628.9199999999837"/>
    <n v="12318.539999999994"/>
    <n v="12066.670000000042"/>
    <n v="12278.570000000007"/>
    <n v="8509.4199999999837"/>
    <n v="17917.060000000027"/>
    <n v="864.92999999999302"/>
    <x v="0"/>
    <x v="0"/>
    <s v="Caldaie"/>
  </r>
  <r>
    <x v="3"/>
    <x v="14"/>
    <n v="133524.09"/>
    <n v="150141.09"/>
    <x v="0"/>
    <n v="18300.29"/>
    <n v="20886.54"/>
    <n v="7430.3899999999994"/>
    <n v="11786.259999999995"/>
    <n v="16325.260000000002"/>
    <n v="26666.400000000001"/>
    <n v="0"/>
    <n v="16152.750000000015"/>
    <n v="17011.349999999991"/>
    <n v="12752.399999999994"/>
    <n v="8013.8000000000175"/>
    <n v="6945.1100000000006"/>
    <n v="16188.169999999984"/>
    <n v="13924.349999999991"/>
    <n v="20182.61"/>
    <n v="9190.359999999986"/>
    <n v="9599.75"/>
    <n v="14007.700000000012"/>
    <n v="3577.0899999999965"/>
    <n v="933.83999999999651"/>
    <n v="16895.380000000005"/>
    <n v="1360.9199999999837"/>
    <x v="0"/>
    <x v="0"/>
    <s v="Caldaie"/>
  </r>
  <r>
    <x v="3"/>
    <x v="15"/>
    <n v="3663.13"/>
    <n v="4519.42"/>
    <x v="0"/>
    <m/>
    <n v="1602.38"/>
    <n v="0"/>
    <n v="0"/>
    <n v="1487.15"/>
    <n v="0"/>
    <n v="0"/>
    <n v="0"/>
    <n v="0"/>
    <n v="0"/>
    <n v="0"/>
    <n v="2359.35"/>
    <n v="430.73"/>
    <n v="206.11000000000013"/>
    <n v="0"/>
    <n v="0"/>
    <n v="0"/>
    <n v="351.57999999999993"/>
    <n v="1745.25"/>
    <n v="0"/>
    <n v="0"/>
    <n v="0"/>
    <x v="0"/>
    <x v="0"/>
    <s v="Caldaie"/>
  </r>
  <r>
    <x v="3"/>
    <x v="16"/>
    <n v="544394.02"/>
    <n v="631615.56000000006"/>
    <x v="0"/>
    <n v="18946.800000000003"/>
    <n v="86877.25"/>
    <n v="73531.75"/>
    <n v="122187.29999999999"/>
    <n v="65128.10000000002"/>
    <n v="67164.090000000026"/>
    <n v="-1641.9400000000023"/>
    <n v="29430.559999999998"/>
    <n v="3868.2399999999907"/>
    <n v="68645.06"/>
    <n v="84519.879999999976"/>
    <n v="135452.01"/>
    <n v="89914.880000000034"/>
    <n v="27067.760000000009"/>
    <n v="34454.679999999993"/>
    <n v="196.97999999998137"/>
    <n v="76407.810000000056"/>
    <n v="1884.4200000000419"/>
    <n v="62446.159999999916"/>
    <n v="55892.469999999972"/>
    <n v="36817.660000000033"/>
    <n v="19455.849999999977"/>
    <x v="0"/>
    <x v="0"/>
    <s v="Caldaie"/>
  </r>
  <r>
    <x v="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3"/>
    <x v="19"/>
    <n v="218577.9"/>
    <n v="411875.26"/>
    <x v="0"/>
    <n v="4228.68"/>
    <n v="35352.57"/>
    <n v="38659.090000000004"/>
    <n v="59311.549999999996"/>
    <n v="3158.0199999999968"/>
    <n v="55974.880000000005"/>
    <n v="0"/>
    <n v="24702"/>
    <n v="11898.970000000001"/>
    <n v="41050.979999999981"/>
    <n v="6585.5799999999945"/>
    <n v="58551.289999999979"/>
    <n v="14118.369999999995"/>
    <n v="8867.2000000000698"/>
    <n v="3375.2900000000081"/>
    <n v="9374.8999999999651"/>
    <n v="47519.76999999999"/>
    <n v="20346.660000000033"/>
    <n v="38175.760000000009"/>
    <n v="47484.859999999986"/>
    <n v="50858.369999999995"/>
    <n v="35704.619999999995"/>
    <x v="0"/>
    <x v="0"/>
    <s v="Caldaie"/>
  </r>
  <r>
    <x v="3"/>
    <x v="20"/>
    <n v="308271.57"/>
    <n v="650055.41"/>
    <x v="0"/>
    <n v="37635.949999999997"/>
    <n v="44813.87"/>
    <n v="40041.349999999991"/>
    <n v="74801.97"/>
    <n v="25511.270000000019"/>
    <n v="28469.399999999994"/>
    <n v="0"/>
    <n v="77955.570000000007"/>
    <n v="22839.149999999994"/>
    <n v="43133.170000000042"/>
    <n v="22566.439999999973"/>
    <n v="19074.919999999984"/>
    <n v="31375.450000000041"/>
    <n v="79424.840000000026"/>
    <n v="7770.9899999999616"/>
    <n v="8666.3000000000466"/>
    <n v="11787.910000000033"/>
    <n v="124586.02999999991"/>
    <n v="39649.179999999964"/>
    <n v="80035.460000000021"/>
    <n v="69093.880000000034"/>
    <n v="83978.489999999991"/>
    <x v="0"/>
    <x v="0"/>
    <s v="Caldaie"/>
  </r>
  <r>
    <x v="3"/>
    <x v="21"/>
    <n v="148002.81"/>
    <n v="287430.01"/>
    <x v="0"/>
    <n v="15798"/>
    <n v="9405.51"/>
    <n v="8124.260000000002"/>
    <n v="17528.769999999997"/>
    <n v="7061.1799999999967"/>
    <n v="27469.660000000003"/>
    <n v="540.18000000000029"/>
    <n v="32388.36"/>
    <n v="6065.0400000000045"/>
    <n v="33123.219999999987"/>
    <n v="12232.579999999994"/>
    <n v="34219.910000000003"/>
    <n v="21334.640000000007"/>
    <n v="29736.290000000008"/>
    <n v="16111.809999999998"/>
    <n v="3514.3899999999849"/>
    <n v="11893.419999999998"/>
    <n v="40963.060000000027"/>
    <n v="12307"/>
    <n v="22546.139999999985"/>
    <n v="36534.699999999997"/>
    <n v="3267.1300000000047"/>
    <x v="0"/>
    <x v="0"/>
    <s v="Caldaie"/>
  </r>
  <r>
    <x v="4"/>
    <x v="0"/>
    <n v="766.91"/>
    <n v="236.54"/>
    <x v="0"/>
    <n v="267.95999999999998"/>
    <m/>
    <n v="498.95"/>
    <n v="236.54"/>
    <n v="0"/>
    <n v="-236.54"/>
    <n v="0"/>
    <n v="0"/>
    <n v="0"/>
    <n v="0"/>
    <n v="0"/>
    <n v="236.54"/>
    <n v="0"/>
    <n v="0"/>
    <n v="0"/>
    <n v="0"/>
    <n v="0"/>
    <n v="0"/>
    <n v="0"/>
    <n v="0"/>
    <n v="0"/>
    <n v="0"/>
    <x v="0"/>
    <x v="0"/>
    <s v="Arredo bagno"/>
  </r>
  <r>
    <x v="4"/>
    <x v="1"/>
    <n v="307.02"/>
    <n v="147.26"/>
    <x v="0"/>
    <m/>
    <n v="0"/>
    <n v="0"/>
    <n v="0"/>
    <n v="0"/>
    <n v="0"/>
    <n v="0"/>
    <n v="147.26"/>
    <n v="0"/>
    <n v="0"/>
    <n v="147.26"/>
    <n v="0"/>
    <n v="0"/>
    <n v="0"/>
    <n v="0"/>
    <n v="0"/>
    <n v="159.76"/>
    <n v="0"/>
    <n v="0"/>
    <n v="0"/>
    <n v="0"/>
    <n v="0"/>
    <x v="0"/>
    <x v="0"/>
    <s v="Arredo bagno"/>
  </r>
  <r>
    <x v="4"/>
    <x v="2"/>
    <n v="1329.08"/>
    <n v="1117.8399999999999"/>
    <x v="0"/>
    <m/>
    <n v="0"/>
    <n v="280.5"/>
    <n v="295.42"/>
    <n v="0"/>
    <n v="0"/>
    <n v="0"/>
    <n v="0"/>
    <n v="-176.8"/>
    <n v="0"/>
    <n v="0"/>
    <n v="320.84999999999997"/>
    <n v="373.05"/>
    <n v="501.56999999999994"/>
    <n v="155.74"/>
    <n v="0"/>
    <n v="696.58999999999992"/>
    <n v="0"/>
    <n v="0"/>
    <n v="0"/>
    <n v="0"/>
    <n v="0"/>
    <x v="0"/>
    <x v="0"/>
    <s v="Arredo bagno"/>
  </r>
  <r>
    <x v="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4"/>
    <n v="0"/>
    <n v="189.19"/>
    <x v="0"/>
    <m/>
    <n v="0"/>
    <n v="0"/>
    <n v="0"/>
    <n v="0"/>
    <n v="0"/>
    <n v="0"/>
    <n v="0"/>
    <n v="0"/>
    <n v="189.19"/>
    <n v="0"/>
    <n v="0"/>
    <n v="0"/>
    <n v="0"/>
    <n v="0"/>
    <n v="0"/>
    <n v="0"/>
    <n v="0"/>
    <n v="0"/>
    <n v="0"/>
    <n v="0"/>
    <n v="0"/>
    <x v="0"/>
    <x v="0"/>
    <s v="Arredo bagno"/>
  </r>
  <r>
    <x v="4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0"/>
    <n v="4150.6000000000004"/>
    <n v="5064.67"/>
    <x v="0"/>
    <n v="1185.32"/>
    <n v="614.03"/>
    <n v="594.84000000000015"/>
    <n v="0"/>
    <n v="0"/>
    <n v="982.63000000000011"/>
    <n v="0"/>
    <n v="0"/>
    <n v="0"/>
    <n v="0"/>
    <n v="598.41000000000008"/>
    <n v="1303.47"/>
    <n v="1112.4899999999998"/>
    <n v="0"/>
    <n v="623.40000000000009"/>
    <n v="22.75"/>
    <n v="36.140000000000327"/>
    <n v="2141.79"/>
    <n v="0"/>
    <n v="0"/>
    <n v="0"/>
    <n v="0"/>
    <x v="0"/>
    <x v="0"/>
    <s v="Arredo bagno"/>
  </r>
  <r>
    <x v="4"/>
    <x v="11"/>
    <n v="1618.96"/>
    <n v="2608.9"/>
    <x v="0"/>
    <n v="726"/>
    <n v="1166.8699999999999"/>
    <n v="0"/>
    <n v="0"/>
    <n v="0"/>
    <n v="0"/>
    <n v="0"/>
    <n v="0"/>
    <n v="0"/>
    <n v="0"/>
    <n v="0"/>
    <n v="777.08000000000015"/>
    <n v="892.96"/>
    <n v="0"/>
    <n v="0"/>
    <n v="664.95"/>
    <n v="0"/>
    <n v="0"/>
    <n v="0"/>
    <n v="0"/>
    <n v="0"/>
    <n v="0"/>
    <x v="0"/>
    <x v="0"/>
    <s v="Arredo bagno"/>
  </r>
  <r>
    <x v="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3"/>
    <n v="3697.21"/>
    <n v="2548.56"/>
    <x v="0"/>
    <m/>
    <n v="0"/>
    <n v="1614.14"/>
    <n v="0"/>
    <n v="201.25"/>
    <n v="0"/>
    <n v="0"/>
    <n v="452.62"/>
    <n v="0"/>
    <n v="721.05000000000007"/>
    <n v="0"/>
    <n v="488.51"/>
    <n v="1710.0199999999998"/>
    <n v="178.5"/>
    <n v="171.80000000000018"/>
    <n v="-207.82000000000016"/>
    <n v="0"/>
    <n v="915.7"/>
    <n v="0"/>
    <n v="0"/>
    <n v="0"/>
    <n v="0"/>
    <x v="0"/>
    <x v="0"/>
    <s v="Arredo bagno"/>
  </r>
  <r>
    <x v="4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4"/>
    <x v="20"/>
    <n v="410.53"/>
    <n v="0"/>
    <x v="0"/>
    <n v="4"/>
    <n v="0"/>
    <n v="0"/>
    <n v="0"/>
    <n v="0"/>
    <n v="0"/>
    <n v="0"/>
    <n v="0"/>
    <n v="0"/>
    <n v="0"/>
    <n v="0"/>
    <n v="0"/>
    <n v="406.53"/>
    <n v="0"/>
    <n v="0"/>
    <n v="0"/>
    <n v="0"/>
    <n v="0"/>
    <n v="0"/>
    <n v="0"/>
    <n v="0"/>
    <n v="0"/>
    <x v="0"/>
    <x v="0"/>
    <s v="Arredo bagno"/>
  </r>
  <r>
    <x v="4"/>
    <x v="21"/>
    <n v="0"/>
    <n v="1399.29"/>
    <x v="0"/>
    <m/>
    <n v="0"/>
    <n v="0"/>
    <n v="0"/>
    <n v="0"/>
    <n v="1399.29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2"/>
    <n v="65855.399999999994"/>
    <n v="82102.040000000008"/>
    <x v="0"/>
    <m/>
    <n v="7969.59"/>
    <n v="19558.11"/>
    <n v="5019.8999999999996"/>
    <n v="4290.9700000000012"/>
    <n v="7593.58"/>
    <n v="0"/>
    <n v="6774.32"/>
    <n v="-4290.9700000000012"/>
    <n v="10041.400000000001"/>
    <n v="0"/>
    <n v="13204.620000000003"/>
    <n v="21020.639999999999"/>
    <n v="6621.2299999999959"/>
    <n v="5692.9800000000032"/>
    <n v="6205.8000000000029"/>
    <n v="0"/>
    <n v="0"/>
    <n v="19583.669999999991"/>
    <n v="18671.600000000006"/>
    <n v="0"/>
    <n v="0"/>
    <x v="0"/>
    <x v="0"/>
    <s v="Raccorderia"/>
  </r>
  <r>
    <x v="5"/>
    <x v="3"/>
    <n v="3882.18"/>
    <n v="3353.97"/>
    <x v="0"/>
    <m/>
    <n v="0"/>
    <n v="0"/>
    <n v="0"/>
    <n v="0"/>
    <n v="0"/>
    <n v="0"/>
    <n v="3353.97"/>
    <n v="0"/>
    <n v="0"/>
    <n v="0"/>
    <n v="0"/>
    <n v="3882.18"/>
    <n v="0"/>
    <n v="0"/>
    <n v="0"/>
    <n v="0"/>
    <n v="0"/>
    <n v="0"/>
    <n v="0"/>
    <n v="0"/>
    <n v="0"/>
    <x v="0"/>
    <x v="0"/>
    <s v="Raccorderia"/>
  </r>
  <r>
    <x v="5"/>
    <x v="4"/>
    <n v="83132.58"/>
    <n v="97859.170000000013"/>
    <x v="0"/>
    <n v="6245.61"/>
    <n v="6494.11"/>
    <n v="4772.5700000000006"/>
    <n v="7304.53"/>
    <n v="6322.869999999999"/>
    <n v="12906.350000000002"/>
    <n v="7918.68"/>
    <n v="7684.59"/>
    <n v="5885.1700000000019"/>
    <n v="1490.5199999999968"/>
    <n v="13016.339999999997"/>
    <n v="21144.219999999994"/>
    <n v="9817.6700000000055"/>
    <n v="9161.9800000000105"/>
    <n v="4475.1599999999962"/>
    <n v="9625.0200000000041"/>
    <n v="0"/>
    <n v="0"/>
    <n v="24678.510000000002"/>
    <n v="22047.850000000006"/>
    <n v="0"/>
    <n v="0"/>
    <x v="0"/>
    <x v="0"/>
    <s v="Raccorderia"/>
  </r>
  <r>
    <x v="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7"/>
    <n v="2510.85"/>
    <n v="3306.93"/>
    <x v="0"/>
    <n v="173.17"/>
    <n v="119.59"/>
    <n v="315.43000000000006"/>
    <n v="133.21"/>
    <n v="0"/>
    <n v="655.06999999999994"/>
    <n v="0"/>
    <n v="492.2800000000002"/>
    <n v="577.03000000000009"/>
    <n v="207.58999999999992"/>
    <n v="648.95999999999981"/>
    <n v="766.61999999999966"/>
    <n v="0"/>
    <n v="499.70000000000027"/>
    <n v="542.10000000000014"/>
    <n v="250.2800000000002"/>
    <n v="0"/>
    <n v="0"/>
    <n v="254.15999999999985"/>
    <n v="182.58999999999969"/>
    <n v="0"/>
    <n v="0"/>
    <x v="0"/>
    <x v="0"/>
    <s v="Raccorderia"/>
  </r>
  <r>
    <x v="5"/>
    <x v="8"/>
    <n v="18358.270000000004"/>
    <n v="7553.69"/>
    <x v="0"/>
    <n v="1396.9"/>
    <n v="0"/>
    <n v="2348.67"/>
    <n v="851.51"/>
    <n v="767.63999999999987"/>
    <n v="1067.52"/>
    <n v="1215.0199999999995"/>
    <n v="0"/>
    <n v="2369.5600000000004"/>
    <n v="1129.9599999999994"/>
    <n v="2317.79"/>
    <n v="1263.9599999999996"/>
    <n v="2750.25"/>
    <n v="2865.670000000001"/>
    <n v="1190.6000000000004"/>
    <n v="0"/>
    <n v="0"/>
    <n v="0"/>
    <n v="4001.8400000000038"/>
    <n v="375.06999999999971"/>
    <n v="0"/>
    <n v="0"/>
    <x v="0"/>
    <x v="0"/>
    <s v="Raccorderia"/>
  </r>
  <r>
    <x v="5"/>
    <x v="9"/>
    <n v="1481.33"/>
    <n v="700.73"/>
    <x v="0"/>
    <m/>
    <n v="0"/>
    <n v="513.66999999999996"/>
    <n v="0"/>
    <n v="0"/>
    <n v="0"/>
    <n v="0"/>
    <n v="0"/>
    <n v="0"/>
    <n v="384.54"/>
    <n v="0"/>
    <n v="0"/>
    <n v="225.33000000000004"/>
    <n v="0"/>
    <n v="0"/>
    <n v="316.19"/>
    <n v="0"/>
    <n v="0"/>
    <n v="742.32999999999993"/>
    <n v="0"/>
    <n v="0"/>
    <n v="0"/>
    <x v="0"/>
    <x v="0"/>
    <s v="Raccorderia"/>
  </r>
  <r>
    <x v="5"/>
    <x v="10"/>
    <n v="9477.659999999998"/>
    <n v="19372.109999999997"/>
    <x v="0"/>
    <m/>
    <n v="1491.96"/>
    <n v="1292.58"/>
    <n v="2144.0500000000002"/>
    <n v="0"/>
    <n v="2267.0699999999997"/>
    <n v="0"/>
    <n v="1859.37"/>
    <n v="0"/>
    <n v="4718.7600000000011"/>
    <n v="2418.87"/>
    <n v="1806.3700000000008"/>
    <n v="3626.21"/>
    <n v="2933.5699999999997"/>
    <n v="0"/>
    <n v="0"/>
    <n v="0"/>
    <n v="0"/>
    <n v="2139.9999999999982"/>
    <n v="2150.9599999999955"/>
    <n v="0"/>
    <n v="0"/>
    <x v="0"/>
    <x v="0"/>
    <s v="Raccorderia"/>
  </r>
  <r>
    <x v="5"/>
    <x v="11"/>
    <n v="7679.62"/>
    <n v="6648.579999999999"/>
    <x v="0"/>
    <n v="784.81"/>
    <n v="0"/>
    <n v="724.78"/>
    <n v="618.78"/>
    <n v="0"/>
    <n v="0"/>
    <n v="872.1400000000001"/>
    <n v="703.88000000000011"/>
    <n v="613.29"/>
    <n v="1072.3900000000001"/>
    <n v="0"/>
    <n v="2064"/>
    <n v="2661.14"/>
    <n v="462"/>
    <n v="0"/>
    <n v="0"/>
    <n v="0"/>
    <n v="0"/>
    <n v="2023.46"/>
    <n v="1727.5299999999988"/>
    <n v="0"/>
    <n v="0"/>
    <x v="0"/>
    <x v="0"/>
    <s v="Raccorderia"/>
  </r>
  <r>
    <x v="5"/>
    <x v="12"/>
    <n v="3937.4399999999991"/>
    <n v="4117.92"/>
    <x v="0"/>
    <m/>
    <n v="507.42"/>
    <n v="1558.16"/>
    <n v="660.91999999999985"/>
    <n v="495.97"/>
    <n v="851.15000000000009"/>
    <n v="0"/>
    <n v="0"/>
    <n v="0"/>
    <n v="1031.7700000000002"/>
    <n v="0"/>
    <n v="1066.6599999999999"/>
    <n v="463.08999999999969"/>
    <n v="0"/>
    <n v="909.24000000000024"/>
    <n v="0"/>
    <n v="0"/>
    <n v="0"/>
    <n v="510.97999999999911"/>
    <n v="0"/>
    <n v="0"/>
    <n v="0"/>
    <x v="0"/>
    <x v="0"/>
    <s v="Raccorderia"/>
  </r>
  <r>
    <x v="5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14"/>
    <n v="60676.240000000034"/>
    <n v="50980.779999999977"/>
    <x v="0"/>
    <n v="2257"/>
    <n v="6128.52"/>
    <n v="14578.509999999998"/>
    <n v="7180.8899999999994"/>
    <n v="5025.09"/>
    <n v="5362"/>
    <n v="1603.3500000000022"/>
    <n v="5066.9399999999987"/>
    <n v="2671.8499999999985"/>
    <n v="2966.9200000000092"/>
    <n v="5016.510000000002"/>
    <n v="6116.119999999999"/>
    <n v="7121.7899999999972"/>
    <n v="6685.7199999999939"/>
    <n v="3178.5900000000111"/>
    <n v="3287.4300000000003"/>
    <n v="0"/>
    <n v="0"/>
    <n v="19223.550000000025"/>
    <n v="8186.2399999999761"/>
    <n v="0"/>
    <n v="0"/>
    <x v="0"/>
    <x v="0"/>
    <s v="Raccorderia"/>
  </r>
  <r>
    <x v="5"/>
    <x v="15"/>
    <n v="2521.14"/>
    <n v="10760.06"/>
    <x v="0"/>
    <m/>
    <n v="0"/>
    <n v="0"/>
    <n v="3065.84"/>
    <n v="0"/>
    <n v="0"/>
    <n v="0"/>
    <n v="0"/>
    <n v="0"/>
    <n v="2287.83"/>
    <n v="2521.14"/>
    <n v="1792.2299999999996"/>
    <n v="0"/>
    <n v="2289.7600000000002"/>
    <n v="0"/>
    <n v="0"/>
    <n v="0"/>
    <n v="0"/>
    <n v="0"/>
    <n v="1324.3999999999996"/>
    <n v="0"/>
    <n v="0"/>
    <x v="0"/>
    <x v="0"/>
    <s v="Raccorderia"/>
  </r>
  <r>
    <x v="5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5"/>
    <x v="19"/>
    <n v="19034.269999999997"/>
    <n v="36118.020000000011"/>
    <x v="0"/>
    <m/>
    <n v="2452.9499999999994"/>
    <n v="2420.02"/>
    <n v="4177.25"/>
    <n v="0"/>
    <n v="6459.3499999999995"/>
    <n v="0"/>
    <n v="562.13000000000102"/>
    <n v="0"/>
    <n v="5561.1399999999958"/>
    <n v="0"/>
    <n v="4516.8000000000029"/>
    <n v="5726.4400000000005"/>
    <n v="3635.6900000000023"/>
    <n v="68.820000000000618"/>
    <n v="1884.2999999999993"/>
    <n v="0"/>
    <n v="0"/>
    <n v="10818.989999999993"/>
    <n v="6868.4100000000108"/>
    <n v="0"/>
    <n v="0"/>
    <x v="0"/>
    <x v="0"/>
    <s v="Raccorderia"/>
  </r>
  <r>
    <x v="5"/>
    <x v="20"/>
    <n v="3494.21"/>
    <n v="0"/>
    <x v="0"/>
    <n v="1161.06"/>
    <n v="0"/>
    <n v="1795.83"/>
    <n v="0"/>
    <n v="0"/>
    <n v="0"/>
    <n v="0"/>
    <n v="0"/>
    <n v="0"/>
    <n v="0"/>
    <n v="0"/>
    <n v="0"/>
    <n v="537.32000000000016"/>
    <n v="0"/>
    <n v="0"/>
    <n v="0"/>
    <n v="0"/>
    <n v="0"/>
    <n v="0"/>
    <n v="0"/>
    <n v="0"/>
    <n v="0"/>
    <x v="0"/>
    <x v="0"/>
    <s v="Raccorderia"/>
  </r>
  <r>
    <x v="5"/>
    <x v="21"/>
    <n v="0"/>
    <n v="1844.8400000000004"/>
    <x v="0"/>
    <m/>
    <n v="545.96"/>
    <n v="0"/>
    <n v="0"/>
    <n v="0"/>
    <n v="212.83999999999992"/>
    <n v="0"/>
    <n v="0"/>
    <n v="0"/>
    <n v="184.93000000000006"/>
    <n v="0"/>
    <n v="-8.7999999999999545"/>
    <n v="0"/>
    <n v="0"/>
    <n v="0"/>
    <n v="473.19000000000005"/>
    <n v="0"/>
    <n v="0"/>
    <n v="0"/>
    <n v="436.72000000000025"/>
    <n v="0"/>
    <n v="0"/>
    <x v="0"/>
    <x v="0"/>
    <s v="Raccorderia"/>
  </r>
  <r>
    <x v="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2"/>
    <n v="28699.64"/>
    <n v="33845.949999999997"/>
    <x v="0"/>
    <n v="2007.27"/>
    <n v="3686.43"/>
    <n v="3467.53"/>
    <n v="2675.3700000000003"/>
    <n v="1182.7699999999995"/>
    <n v="2087.6500000000005"/>
    <n v="0"/>
    <n v="1700.4699999999993"/>
    <n v="1494.0700000000006"/>
    <n v="3753.7899999999991"/>
    <n v="1628.079999999999"/>
    <n v="3896.3700000000026"/>
    <n v="5207.8700000000008"/>
    <n v="4717.6699999999983"/>
    <n v="0"/>
    <n v="1022.2299999999996"/>
    <n v="3787.4599999999991"/>
    <n v="3937.0699999999997"/>
    <n v="5957.5499999999993"/>
    <n v="2401.8600000000006"/>
    <n v="3967.0400000000009"/>
    <n v="3600.4200000000019"/>
    <x v="0"/>
    <x v="0"/>
    <s v="Attrezzature"/>
  </r>
  <r>
    <x v="6"/>
    <x v="3"/>
    <n v="5542.66"/>
    <n v="7248.32"/>
    <x v="0"/>
    <n v="1869.86"/>
    <n v="1491.04"/>
    <n v="0"/>
    <n v="343.49"/>
    <n v="0"/>
    <n v="1800.03"/>
    <n v="0"/>
    <n v="0"/>
    <n v="513.1400000000001"/>
    <n v="0"/>
    <n v="0"/>
    <n v="1111.31"/>
    <n v="0"/>
    <n v="541.54"/>
    <n v="0"/>
    <n v="0"/>
    <n v="3159.66"/>
    <n v="1960.9099999999999"/>
    <n v="0"/>
    <n v="0"/>
    <n v="0"/>
    <n v="0"/>
    <x v="0"/>
    <x v="0"/>
    <s v="Attrezzature"/>
  </r>
  <r>
    <x v="6"/>
    <x v="4"/>
    <n v="9186.39"/>
    <n v="21843.119999999999"/>
    <x v="0"/>
    <n v="1368.8"/>
    <n v="2467.31"/>
    <n v="0"/>
    <n v="0"/>
    <n v="0"/>
    <n v="532.79"/>
    <n v="0"/>
    <n v="3591.5800000000004"/>
    <n v="0"/>
    <n v="820.96"/>
    <n v="1375.01"/>
    <n v="7179.5999999999995"/>
    <n v="3103.39"/>
    <n v="1290.3400000000001"/>
    <n v="0"/>
    <n v="0"/>
    <n v="1858.9300000000003"/>
    <n v="2998.9100000000017"/>
    <n v="0"/>
    <n v="1481.369999999999"/>
    <n v="1480.2599999999993"/>
    <n v="145.63999999999942"/>
    <x v="0"/>
    <x v="0"/>
    <s v="Attrezzature"/>
  </r>
  <r>
    <x v="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7"/>
    <n v="0"/>
    <n v="1939"/>
    <x v="0"/>
    <m/>
    <m/>
    <n v="0"/>
    <n v="0"/>
    <n v="0"/>
    <n v="0"/>
    <n v="0"/>
    <n v="0"/>
    <n v="0"/>
    <n v="0"/>
    <n v="0"/>
    <n v="1330"/>
    <n v="0"/>
    <n v="609"/>
    <n v="0"/>
    <n v="0"/>
    <n v="0"/>
    <n v="0"/>
    <n v="0"/>
    <n v="0"/>
    <n v="0"/>
    <n v="0"/>
    <x v="0"/>
    <x v="0"/>
    <s v="Attrezzature"/>
  </r>
  <r>
    <x v="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10"/>
    <n v="2569.23"/>
    <n v="10760.44"/>
    <x v="0"/>
    <n v="-558.6"/>
    <m/>
    <n v="168.25"/>
    <n v="1381.38"/>
    <n v="0"/>
    <n v="0"/>
    <n v="0"/>
    <n v="1245.7399999999998"/>
    <n v="0"/>
    <n v="134.97000000000025"/>
    <n v="869.18000000000006"/>
    <n v="5964.84"/>
    <n v="0"/>
    <n v="1577"/>
    <n v="0"/>
    <n v="456.51000000000022"/>
    <n v="1906.8000000000002"/>
    <n v="0"/>
    <n v="183.59999999999991"/>
    <n v="0"/>
    <n v="0"/>
    <n v="0"/>
    <x v="0"/>
    <x v="0"/>
    <s v="Attrezzature"/>
  </r>
  <r>
    <x v="6"/>
    <x v="11"/>
    <n v="9098.4699999999993"/>
    <n v="14710.28"/>
    <x v="0"/>
    <m/>
    <n v="5481.92"/>
    <n v="1866.36"/>
    <n v="996.89999999999964"/>
    <n v="0"/>
    <n v="1295.3900000000003"/>
    <n v="0"/>
    <n v="-183.03999999999996"/>
    <n v="1697.6500000000003"/>
    <n v="1696.7600000000002"/>
    <n v="2647.33"/>
    <n v="674.6299999999992"/>
    <n v="277.4399999999996"/>
    <n v="2184.5200000000004"/>
    <n v="0"/>
    <n v="0"/>
    <n v="1422.96"/>
    <n v="0"/>
    <n v="768.72999999999956"/>
    <n v="2145.2000000000007"/>
    <n v="418"/>
    <n v="165.93999999999869"/>
    <x v="0"/>
    <x v="0"/>
    <s v="Attrezzature"/>
  </r>
  <r>
    <x v="6"/>
    <x v="12"/>
    <n v="4852.57"/>
    <n v="3648.48"/>
    <x v="0"/>
    <n v="982.32"/>
    <m/>
    <n v="1008.4599999999999"/>
    <n v="0"/>
    <n v="0"/>
    <n v="512.51"/>
    <n v="0"/>
    <n v="0"/>
    <n v="984.73000000000025"/>
    <n v="1174.79"/>
    <n v="0"/>
    <n v="686.10000000000014"/>
    <n v="0"/>
    <n v="199"/>
    <n v="0"/>
    <n v="0"/>
    <n v="1062.4799999999996"/>
    <n v="1076.08"/>
    <n v="814.57999999999993"/>
    <n v="0"/>
    <n v="0"/>
    <n v="1418.1600000000003"/>
    <x v="0"/>
    <x v="0"/>
    <s v="Attrezzature"/>
  </r>
  <r>
    <x v="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14"/>
    <n v="29189.02"/>
    <n v="22538.890000000003"/>
    <x v="0"/>
    <n v="441.77"/>
    <n v="3912.57"/>
    <n v="2677.03"/>
    <n v="1573.3200000000002"/>
    <n v="5974.1799999999994"/>
    <n v="2430.62"/>
    <n v="120.51000000000022"/>
    <n v="1388.6000000000004"/>
    <n v="1330.6200000000008"/>
    <n v="1833.33"/>
    <n v="3968.0599999999995"/>
    <n v="2984.0599999999995"/>
    <n v="3891.0899999999983"/>
    <n v="2128.2600000000002"/>
    <n v="0"/>
    <n v="1012.4999999999982"/>
    <n v="7293.7400000000016"/>
    <n v="2873.6900000000023"/>
    <n v="2591.869999999999"/>
    <n v="1501.7900000000009"/>
    <n v="900.15000000000146"/>
    <n v="1257.4299999999967"/>
    <x v="0"/>
    <x v="0"/>
    <s v="Attrezzature"/>
  </r>
  <r>
    <x v="6"/>
    <x v="15"/>
    <n v="10670.46"/>
    <n v="9236.7599999999984"/>
    <x v="0"/>
    <m/>
    <m/>
    <n v="1012.37"/>
    <n v="651.4"/>
    <n v="777.7399999999999"/>
    <n v="451.15"/>
    <n v="0"/>
    <n v="619.73"/>
    <n v="0"/>
    <n v="0"/>
    <n v="1766.7500000000002"/>
    <n v="1623.55"/>
    <n v="1823.1600000000003"/>
    <n v="1125.17"/>
    <n v="0"/>
    <n v="0"/>
    <n v="938.25999999999931"/>
    <n v="979.71"/>
    <n v="1802.58"/>
    <n v="1236.4499999999998"/>
    <n v="2549.5999999999995"/>
    <n v="352.80000000000018"/>
    <x v="0"/>
    <x v="0"/>
    <s v="Attrezzature"/>
  </r>
  <r>
    <x v="6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18"/>
    <n v="9181.08"/>
    <n v="6201.5"/>
    <x v="0"/>
    <n v="276.45"/>
    <n v="1242.99"/>
    <n v="0"/>
    <n v="0"/>
    <n v="899.1099999999999"/>
    <n v="0"/>
    <n v="0"/>
    <n v="386.8599999999999"/>
    <n v="0"/>
    <n v="0"/>
    <n v="3429.7400000000002"/>
    <n v="1123.5500000000002"/>
    <n v="1046.5199999999995"/>
    <n v="1277.3800000000001"/>
    <n v="0"/>
    <n v="210.99999999999955"/>
    <n v="1731.5500000000002"/>
    <n v="451.18000000000029"/>
    <n v="289.17000000000007"/>
    <n v="0"/>
    <n v="1508.54"/>
    <n v="0"/>
    <x v="0"/>
    <x v="0"/>
    <s v="Attrezzature"/>
  </r>
  <r>
    <x v="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6"/>
    <x v="20"/>
    <n v="2218.86"/>
    <n v="159.63"/>
    <x v="0"/>
    <m/>
    <m/>
    <n v="0"/>
    <n v="0"/>
    <n v="0"/>
    <n v="0"/>
    <n v="0"/>
    <n v="0"/>
    <n v="2218.86"/>
    <n v="0"/>
    <n v="0"/>
    <n v="0"/>
    <n v="0"/>
    <n v="0"/>
    <n v="0"/>
    <n v="0"/>
    <n v="0"/>
    <n v="0"/>
    <n v="0"/>
    <n v="159.63"/>
    <n v="0"/>
    <n v="0"/>
    <x v="0"/>
    <x v="0"/>
    <s v="Attrezzature"/>
  </r>
  <r>
    <x v="6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7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8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3"/>
    <n v="5411.71"/>
    <n v="2680.69"/>
    <x v="0"/>
    <n v="1472.27"/>
    <n v="0"/>
    <n v="0"/>
    <n v="1840.6849999999999"/>
    <n v="1253.5"/>
    <n v="5.0000000001091394E-3"/>
    <n v="0"/>
    <n v="-5.0000000001091394E-3"/>
    <n v="0"/>
    <n v="0"/>
    <n v="1596.3399999999997"/>
    <n v="0"/>
    <n v="0"/>
    <n v="840.00500000000011"/>
    <n v="0"/>
    <n v="0"/>
    <n v="1089.6000000000004"/>
    <n v="0"/>
    <n v="0"/>
    <n v="0"/>
    <n v="0"/>
    <n v="1784.65"/>
    <x v="0"/>
    <x v="0"/>
    <s v="Contatori Acqua"/>
  </r>
  <r>
    <x v="8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5"/>
    <n v="0"/>
    <n v="392"/>
    <x v="0"/>
    <m/>
    <n v="0"/>
    <n v="0"/>
    <n v="0"/>
    <n v="0"/>
    <n v="0"/>
    <n v="0"/>
    <n v="0"/>
    <n v="0"/>
    <n v="0"/>
    <n v="0"/>
    <n v="0"/>
    <n v="0"/>
    <n v="0"/>
    <n v="0"/>
    <n v="0"/>
    <n v="0"/>
    <n v="392"/>
    <n v="0"/>
    <n v="0"/>
    <n v="0"/>
    <n v="0"/>
    <x v="0"/>
    <x v="0"/>
    <s v="Contatori Acqua"/>
  </r>
  <r>
    <x v="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8"/>
    <n v="1856.76"/>
    <n v="2072.58"/>
    <x v="0"/>
    <m/>
    <n v="0"/>
    <n v="0"/>
    <n v="948"/>
    <n v="0"/>
    <n v="0"/>
    <n v="0"/>
    <n v="0"/>
    <n v="1856.76"/>
    <n v="0"/>
    <n v="0"/>
    <n v="0"/>
    <n v="0"/>
    <n v="0"/>
    <n v="0"/>
    <n v="0"/>
    <n v="0"/>
    <n v="1124.58"/>
    <n v="0"/>
    <n v="0"/>
    <n v="0"/>
    <n v="0"/>
    <x v="0"/>
    <x v="0"/>
    <s v="Contatori Acqua"/>
  </r>
  <r>
    <x v="8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0"/>
    <n v="2328.9699999999998"/>
    <n v="1709.2699999999998"/>
    <x v="0"/>
    <n v="173.61"/>
    <n v="0"/>
    <n v="663.18"/>
    <n v="266.49599999999998"/>
    <n v="0"/>
    <n v="4.0000000000190994E-3"/>
    <n v="0"/>
    <n v="349.91999999999996"/>
    <n v="0"/>
    <n v="242.72000000000003"/>
    <n v="663.40000000000009"/>
    <n v="0"/>
    <n v="0"/>
    <n v="0"/>
    <n v="534.20000000000005"/>
    <n v="555.55000000000007"/>
    <n v="0"/>
    <n v="0"/>
    <n v="0"/>
    <n v="0"/>
    <n v="294.5799999999997"/>
    <n v="337.20000000000005"/>
    <x v="0"/>
    <x v="0"/>
    <s v="Contatori Acqua"/>
  </r>
  <r>
    <x v="8"/>
    <x v="11"/>
    <n v="479.08"/>
    <n v="1822.61"/>
    <x v="0"/>
    <m/>
    <n v="0"/>
    <n v="0"/>
    <n v="1268.8499999999999"/>
    <n v="0"/>
    <n v="0"/>
    <n v="0"/>
    <n v="0"/>
    <n v="479.08"/>
    <n v="0"/>
    <n v="0"/>
    <n v="0"/>
    <n v="0"/>
    <n v="553.76"/>
    <n v="0"/>
    <n v="0"/>
    <n v="0"/>
    <n v="0"/>
    <n v="0"/>
    <n v="0"/>
    <n v="0"/>
    <n v="-94.179999999999836"/>
    <x v="0"/>
    <x v="0"/>
    <s v="Contatori Acqua"/>
  </r>
  <r>
    <x v="8"/>
    <x v="12"/>
    <n v="0"/>
    <n v="2056.1999999999998"/>
    <x v="0"/>
    <m/>
    <n v="0"/>
    <n v="0"/>
    <n v="0"/>
    <n v="0"/>
    <n v="1008"/>
    <n v="0"/>
    <n v="0"/>
    <n v="0"/>
    <n v="0"/>
    <n v="0"/>
    <n v="0"/>
    <n v="0"/>
    <n v="0"/>
    <n v="0"/>
    <n v="0"/>
    <n v="0"/>
    <n v="1048.1999999999998"/>
    <n v="0"/>
    <n v="0"/>
    <n v="0"/>
    <n v="0"/>
    <x v="0"/>
    <x v="0"/>
    <s v="Contatori Acqua"/>
  </r>
  <r>
    <x v="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4"/>
    <n v="4833.67"/>
    <n v="4716.3100000000004"/>
    <x v="0"/>
    <m/>
    <n v="0"/>
    <n v="1042.6600000000001"/>
    <n v="803.61"/>
    <n v="233.47000000000003"/>
    <n v="816.6"/>
    <n v="0"/>
    <n v="0"/>
    <n v="352.03"/>
    <n v="1167.08"/>
    <n v="39.699999999999818"/>
    <n v="506.80000000000018"/>
    <n v="1138.43"/>
    <n v="921.11999999999989"/>
    <n v="332.80999999999995"/>
    <n v="0"/>
    <n v="0"/>
    <n v="0"/>
    <n v="1694.5700000000002"/>
    <n v="501.10000000000036"/>
    <n v="0"/>
    <n v="271.39999999999964"/>
    <x v="0"/>
    <x v="0"/>
    <s v="Contatori Acqua"/>
  </r>
  <r>
    <x v="8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6"/>
    <n v="6272"/>
    <n v="0"/>
    <x v="0"/>
    <m/>
    <n v="0"/>
    <n v="0"/>
    <n v="0"/>
    <n v="0"/>
    <n v="0"/>
    <n v="0"/>
    <n v="0"/>
    <n v="6272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ntatori Acqua"/>
  </r>
  <r>
    <x v="8"/>
    <x v="21"/>
    <n v="4461.59"/>
    <n v="10361.85"/>
    <x v="0"/>
    <m/>
    <n v="739.5"/>
    <n v="0"/>
    <n v="795.27"/>
    <n v="0"/>
    <n v="2487.2400000000002"/>
    <n v="0"/>
    <n v="-85.690000000000055"/>
    <n v="0"/>
    <n v="1802.9500000000003"/>
    <n v="0"/>
    <n v="0"/>
    <n v="0"/>
    <n v="995.1899999999996"/>
    <n v="0"/>
    <n v="174.4399999999996"/>
    <n v="0"/>
    <n v="2314.8600000000006"/>
    <n v="3323.5"/>
    <n v="0"/>
    <n v="1138.0900000000001"/>
    <n v="1196.0900000000001"/>
    <x v="0"/>
    <x v="0"/>
    <s v="Contatori Acqua"/>
  </r>
  <r>
    <x v="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2"/>
    <n v="380270.35"/>
    <n v="937049.89000000013"/>
    <x v="0"/>
    <n v="44950.01"/>
    <n v="100192.12"/>
    <n v="40550.950000000004"/>
    <n v="46204.869999999995"/>
    <n v="0"/>
    <n v="127363.37"/>
    <n v="0"/>
    <n v="39175.040000000037"/>
    <n v="23160.699999999997"/>
    <n v="128772.14999999997"/>
    <n v="34800.249999999971"/>
    <n v="11307.159999999974"/>
    <n v="34225.450000000012"/>
    <n v="97922.689999999944"/>
    <n v="10690.510000000009"/>
    <n v="8226.8400000000838"/>
    <n v="60934.709999999963"/>
    <n v="76540.280000000028"/>
    <n v="90709.299999999988"/>
    <n v="261096.90000000002"/>
    <n v="40248.47000000003"/>
    <n v="89229.59999999986"/>
    <x v="0"/>
    <x v="0"/>
    <s v="Caldaie"/>
  </r>
  <r>
    <x v="9"/>
    <x v="3"/>
    <n v="18020.16"/>
    <n v="56502.17"/>
    <x v="0"/>
    <m/>
    <n v="2126.1799999999998"/>
    <n v="402.48"/>
    <n v="345.80000000000018"/>
    <n v="191.36"/>
    <n v="0"/>
    <n v="0"/>
    <n v="15480.05"/>
    <n v="0"/>
    <n v="11149.45"/>
    <n v="0"/>
    <n v="0"/>
    <n v="5015.6499999999996"/>
    <n v="5777.4699999999975"/>
    <n v="1926.8599999999997"/>
    <n v="0"/>
    <n v="0"/>
    <n v="1258.9200000000055"/>
    <n v="0"/>
    <n v="9880.489999999998"/>
    <n v="10483.810000000001"/>
    <n v="1703.5299999999988"/>
    <x v="0"/>
    <x v="0"/>
    <s v="Caldaie"/>
  </r>
  <r>
    <x v="9"/>
    <x v="4"/>
    <n v="110408.44"/>
    <n v="227024.96000000002"/>
    <x v="0"/>
    <n v="5105.8599999999997"/>
    <n v="2965.2599999999998"/>
    <n v="6059.5099999999993"/>
    <n v="6753.65"/>
    <n v="249.68000000000029"/>
    <n v="80950.05"/>
    <n v="0"/>
    <n v="9849.9900000000052"/>
    <n v="0"/>
    <n v="8755.2999999999884"/>
    <n v="953.27000000000044"/>
    <n v="18842.360000000015"/>
    <n v="18146.239999999998"/>
    <n v="1038.0800000000163"/>
    <n v="644.61999999999898"/>
    <n v="0"/>
    <n v="534.66000000000349"/>
    <n v="5965.4099999999744"/>
    <n v="46294.500000000015"/>
    <n v="59484.760000000009"/>
    <n v="32420.099999999991"/>
    <n v="23487.5"/>
    <x v="0"/>
    <x v="0"/>
    <s v="Caldaie"/>
  </r>
  <r>
    <x v="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0"/>
    <n v="0"/>
    <n v="4927.5199999999995"/>
    <x v="0"/>
    <m/>
    <m/>
    <n v="0"/>
    <n v="0"/>
    <n v="0"/>
    <n v="0"/>
    <n v="0"/>
    <n v="0"/>
    <n v="0"/>
    <n v="0"/>
    <n v="0"/>
    <n v="0"/>
    <n v="0"/>
    <n v="0"/>
    <n v="0"/>
    <n v="0"/>
    <n v="0"/>
    <n v="881.06"/>
    <n v="0"/>
    <n v="4046.4599999999996"/>
    <n v="0"/>
    <n v="0"/>
    <x v="0"/>
    <x v="0"/>
    <s v="Caldaie"/>
  </r>
  <r>
    <x v="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4"/>
    <n v="71473.97"/>
    <n v="74831.169999999984"/>
    <x v="0"/>
    <n v="79.7"/>
    <n v="9259.01"/>
    <n v="8394.4"/>
    <n v="1284.2000000000007"/>
    <n v="950.28999999999905"/>
    <n v="6095.1799999999985"/>
    <n v="0"/>
    <n v="7626.0399999999972"/>
    <n v="0"/>
    <n v="9817.1500000000051"/>
    <n v="0"/>
    <n v="6899.8799999999901"/>
    <n v="0"/>
    <n v="6129.4900000000052"/>
    <n v="0"/>
    <n v="300.5"/>
    <n v="19459.400000000001"/>
    <n v="1698.8699999999953"/>
    <n v="16869.330000000002"/>
    <n v="0"/>
    <n v="25720.85"/>
    <n v="1948.25"/>
    <x v="0"/>
    <x v="0"/>
    <s v="Caldaie"/>
  </r>
  <r>
    <x v="9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6"/>
    <n v="127673.81"/>
    <n v="429905.35999999993"/>
    <x v="0"/>
    <n v="3122.08"/>
    <n v="3632.13"/>
    <n v="0"/>
    <n v="3783.3"/>
    <n v="0"/>
    <n v="13899.970000000001"/>
    <n v="0"/>
    <n v="96882.270000000019"/>
    <n v="0"/>
    <n v="0"/>
    <n v="549.82000000000016"/>
    <n v="0"/>
    <n v="0"/>
    <n v="8336.0399999999936"/>
    <n v="0"/>
    <n v="0"/>
    <n v="1051.23"/>
    <n v="61421.490000000034"/>
    <n v="25853.49"/>
    <n v="144852.96999999988"/>
    <n v="97097.19"/>
    <n v="0"/>
    <x v="0"/>
    <x v="0"/>
    <s v="Caldaie"/>
  </r>
  <r>
    <x v="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18"/>
    <n v="53945.299999999996"/>
    <n v="79042.41"/>
    <x v="0"/>
    <n v="6131.6"/>
    <n v="9502.77"/>
    <n v="2564.2000000000007"/>
    <n v="4228.2800000000007"/>
    <n v="0"/>
    <n v="9088.7299999999977"/>
    <n v="0"/>
    <n v="7069.1399999999994"/>
    <n v="0"/>
    <n v="0"/>
    <n v="96.840000000000146"/>
    <n v="10717.19000000001"/>
    <n v="12437.659999999998"/>
    <n v="6.5199999999967986"/>
    <n v="0"/>
    <n v="0"/>
    <n v="0"/>
    <n v="25365.320000000007"/>
    <n v="20034.999999999996"/>
    <n v="384.45999999999185"/>
    <n v="12680"/>
    <n v="8775.4100000000035"/>
    <x v="0"/>
    <x v="0"/>
    <s v="Caldaie"/>
  </r>
  <r>
    <x v="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9"/>
    <x v="20"/>
    <n v="519938.42"/>
    <n v="1662432.7499999998"/>
    <x v="0"/>
    <n v="9646.85"/>
    <n v="126530.44"/>
    <n v="53822.409999999996"/>
    <n v="110135.00999999995"/>
    <n v="18396.199999999997"/>
    <n v="103876.49000000011"/>
    <n v="0"/>
    <n v="171964.43000000005"/>
    <n v="10920.360000000015"/>
    <n v="98074.079999999842"/>
    <n v="21285.62999999999"/>
    <n v="149355.19999999995"/>
    <n v="100354.78000000001"/>
    <n v="135117.38000000012"/>
    <n v="27466.589999999997"/>
    <n v="31429.29999999993"/>
    <n v="21317.090000000026"/>
    <n v="172895.96999999962"/>
    <n v="31778.539999999979"/>
    <n v="338104.48000000021"/>
    <n v="224949.96999999997"/>
    <n v="160283.58000000007"/>
    <x v="0"/>
    <x v="0"/>
    <s v="Caldaie"/>
  </r>
  <r>
    <x v="9"/>
    <x v="21"/>
    <n v="133836.97"/>
    <n v="231882.56"/>
    <x v="0"/>
    <n v="7743.57"/>
    <n v="14930.619999999999"/>
    <n v="26698.239999999998"/>
    <n v="11541.29"/>
    <n v="820.15000000000146"/>
    <n v="9653.5400000000045"/>
    <n v="0"/>
    <n v="53403.88"/>
    <n v="3577.9800000000032"/>
    <n v="8942.2500000000146"/>
    <n v="5528.1899999999951"/>
    <n v="10415.439999999988"/>
    <n v="3484.6100000000006"/>
    <n v="22794.12000000001"/>
    <n v="5198.5600000000049"/>
    <n v="9135"/>
    <n v="9131.5999999999985"/>
    <n v="22244.099999999977"/>
    <n v="20061.900000000001"/>
    <n v="17230.150000000023"/>
    <n v="51592.17"/>
    <n v="12524.029999999999"/>
    <x v="0"/>
    <x v="0"/>
    <s v="Caldaie"/>
  </r>
  <r>
    <x v="10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4"/>
    <n v="4636.41"/>
    <n v="4683.7699999999995"/>
    <x v="0"/>
    <n v="401.11"/>
    <n v="0"/>
    <n v="1564.1799999999998"/>
    <n v="281.24"/>
    <n v="0"/>
    <n v="784.28"/>
    <n v="0"/>
    <n v="313.47000000000003"/>
    <n v="643.74000000000024"/>
    <n v="211.41000000000008"/>
    <n v="538.84999999999991"/>
    <n v="0"/>
    <n v="402.54999999999973"/>
    <n v="411.42999999999984"/>
    <n v="80.600000000000364"/>
    <n v="31.509999999999991"/>
    <n v="6.7899999999999636"/>
    <n v="856.66000000000008"/>
    <n v="337.77"/>
    <n v="1132.9499999999998"/>
    <n v="660.81999999999971"/>
    <n v="827.05000000000018"/>
    <x v="0"/>
    <x v="0"/>
    <s v="Docce e Vasche"/>
  </r>
  <r>
    <x v="10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6"/>
    <n v="1701.17"/>
    <n v="7242.84"/>
    <x v="0"/>
    <m/>
    <n v="539.78"/>
    <n v="0"/>
    <n v="0"/>
    <n v="493.46"/>
    <n v="1025.6600000000001"/>
    <n v="0"/>
    <n v="555.86000000000013"/>
    <n v="0"/>
    <n v="817.21"/>
    <n v="0"/>
    <n v="1545.92"/>
    <n v="357.56"/>
    <n v="1866.29"/>
    <n v="0"/>
    <n v="273.55999999999949"/>
    <n v="850.15000000000009"/>
    <n v="618.5600000000004"/>
    <n v="0"/>
    <n v="0"/>
    <n v="0"/>
    <n v="0"/>
    <x v="0"/>
    <x v="0"/>
    <s v="Docce e Vasche"/>
  </r>
  <r>
    <x v="10"/>
    <x v="7"/>
    <n v="2424.9699999999998"/>
    <n v="2849.52"/>
    <x v="0"/>
    <m/>
    <n v="615.85"/>
    <n v="381.35"/>
    <n v="19.029999999999973"/>
    <n v="0"/>
    <n v="0"/>
    <n v="0"/>
    <n v="333.72"/>
    <n v="0"/>
    <n v="309.99999999999989"/>
    <n v="369.72"/>
    <n v="620"/>
    <n v="0"/>
    <n v="0"/>
    <n v="914.99999999999989"/>
    <n v="0"/>
    <n v="35.920000000000073"/>
    <n v="0"/>
    <n v="409.99999999999977"/>
    <n v="637.94000000000005"/>
    <n v="312.98"/>
    <n v="0"/>
    <x v="0"/>
    <x v="0"/>
    <s v="Docce e Vasche"/>
  </r>
  <r>
    <x v="10"/>
    <x v="8"/>
    <n v="5557.78"/>
    <n v="6883.73"/>
    <x v="0"/>
    <n v="1320.84"/>
    <n v="0"/>
    <n v="0"/>
    <n v="0"/>
    <n v="0"/>
    <n v="2594.7399999999998"/>
    <n v="0"/>
    <n v="-117"/>
    <n v="0"/>
    <n v="0"/>
    <n v="0"/>
    <n v="0"/>
    <n v="1600.0000000000002"/>
    <n v="2096.25"/>
    <n v="1084.8699999999999"/>
    <n v="0"/>
    <n v="1552.0699999999997"/>
    <n v="0"/>
    <n v="0"/>
    <n v="2309.7399999999998"/>
    <n v="0"/>
    <n v="0"/>
    <x v="0"/>
    <x v="0"/>
    <s v="Docce e Vasche"/>
  </r>
  <r>
    <x v="10"/>
    <x v="9"/>
    <n v="578.47"/>
    <n v="127.8"/>
    <x v="0"/>
    <m/>
    <n v="0"/>
    <n v="0"/>
    <n v="0"/>
    <n v="0"/>
    <n v="0"/>
    <n v="0"/>
    <n v="0"/>
    <n v="414.72"/>
    <n v="0"/>
    <n v="0"/>
    <n v="0"/>
    <n v="0"/>
    <n v="127.8"/>
    <n v="0"/>
    <n v="0"/>
    <n v="163.75"/>
    <n v="0"/>
    <n v="0"/>
    <n v="0"/>
    <n v="0"/>
    <n v="0"/>
    <x v="0"/>
    <x v="0"/>
    <s v="Docce e Vasche"/>
  </r>
  <r>
    <x v="10"/>
    <x v="10"/>
    <n v="1684.27"/>
    <n v="5696.75"/>
    <x v="0"/>
    <n v="141.75"/>
    <n v="490.39"/>
    <n v="141.22000000000003"/>
    <n v="0"/>
    <n v="0"/>
    <n v="781.18"/>
    <n v="0"/>
    <n v="0"/>
    <n v="64.559999999999945"/>
    <n v="0"/>
    <n v="436.18000000000006"/>
    <n v="553.23"/>
    <n v="367.44000000000005"/>
    <n v="619.04000000000019"/>
    <n v="0"/>
    <n v="0"/>
    <n v="0"/>
    <n v="1177.9299999999998"/>
    <n v="0"/>
    <n v="1541.8600000000001"/>
    <n v="533.11999999999989"/>
    <n v="1216.0199999999995"/>
    <x v="0"/>
    <x v="0"/>
    <s v="Docce e Vasche"/>
  </r>
  <r>
    <x v="10"/>
    <x v="11"/>
    <n v="1035.6199999999999"/>
    <n v="1962.48"/>
    <x v="0"/>
    <n v="156.65"/>
    <n v="0"/>
    <n v="0"/>
    <n v="0"/>
    <n v="0"/>
    <n v="664.04"/>
    <n v="0"/>
    <n v="0"/>
    <n v="0"/>
    <n v="0"/>
    <n v="416"/>
    <n v="0"/>
    <n v="0"/>
    <n v="1298.44"/>
    <n v="0"/>
    <n v="0"/>
    <n v="462.96999999999991"/>
    <n v="0"/>
    <n v="0"/>
    <n v="0"/>
    <n v="0"/>
    <n v="0"/>
    <x v="0"/>
    <x v="0"/>
    <s v="Docce e Vasche"/>
  </r>
  <r>
    <x v="10"/>
    <x v="12"/>
    <n v="320.95"/>
    <n v="3322.1400000000003"/>
    <x v="0"/>
    <m/>
    <n v="0"/>
    <n v="0"/>
    <n v="0"/>
    <n v="0"/>
    <n v="0"/>
    <n v="0"/>
    <n v="182.28"/>
    <n v="0"/>
    <n v="625.99"/>
    <n v="0"/>
    <n v="0"/>
    <n v="237.44"/>
    <n v="228.24"/>
    <n v="0"/>
    <n v="0"/>
    <n v="0"/>
    <n v="0"/>
    <n v="83.509999999999991"/>
    <n v="2285.63"/>
    <n v="0"/>
    <n v="226.92000000000007"/>
    <x v="0"/>
    <x v="0"/>
    <s v="Docce e Vasche"/>
  </r>
  <r>
    <x v="10"/>
    <x v="13"/>
    <n v="72098.94"/>
    <n v="88597.19"/>
    <x v="0"/>
    <n v="8602.1"/>
    <n v="8656.14"/>
    <n v="2451.5499999999993"/>
    <n v="15663.650000000001"/>
    <n v="1120.58"/>
    <n v="4953.8600000000006"/>
    <n v="5190.2099999999991"/>
    <n v="3186.41"/>
    <n v="7077.6100000000006"/>
    <n v="13950.600000000002"/>
    <n v="8003.9400000000023"/>
    <n v="2874.489999999998"/>
    <n v="11314.779999999995"/>
    <n v="9156.6899999999951"/>
    <n v="817.95000000000437"/>
    <n v="8078.5599999999977"/>
    <n v="10532.29"/>
    <n v="1949.6800000000076"/>
    <n v="5627.82"/>
    <n v="8767"/>
    <n v="11360.11"/>
    <n v="14823.169999999998"/>
    <x v="0"/>
    <x v="0"/>
    <s v="Docce e Vasche"/>
  </r>
  <r>
    <x v="10"/>
    <x v="14"/>
    <n v="11888.41"/>
    <n v="8028.67"/>
    <x v="0"/>
    <n v="1814.51"/>
    <n v="4330.0600000000004"/>
    <n v="0"/>
    <n v="0"/>
    <n v="0"/>
    <n v="1509.9399999999996"/>
    <n v="0"/>
    <n v="334.25"/>
    <n v="3330.04"/>
    <n v="0"/>
    <n v="3395.8"/>
    <n v="420"/>
    <n v="1681.9799999999996"/>
    <n v="166.53999999999996"/>
    <n v="856.56999999999971"/>
    <n v="0"/>
    <n v="146.80999999999949"/>
    <n v="318.03999999999996"/>
    <n v="662.70000000000073"/>
    <n v="949.84000000000015"/>
    <n v="0"/>
    <n v="41.430000000000291"/>
    <x v="0"/>
    <x v="0"/>
    <s v="Docce e Vasche"/>
  </r>
  <r>
    <x v="10"/>
    <x v="15"/>
    <n v="9103.24"/>
    <n v="8538.01"/>
    <x v="0"/>
    <m/>
    <n v="1006.56"/>
    <n v="2184.1"/>
    <n v="1002.27"/>
    <n v="0"/>
    <n v="1148.8899999999999"/>
    <n v="0"/>
    <n v="-104.30999999999995"/>
    <n v="980.16000000000031"/>
    <n v="1944.3000000000002"/>
    <n v="1254.2199999999993"/>
    <n v="0"/>
    <n v="2060.0500000000002"/>
    <n v="2018.8900000000003"/>
    <n v="0"/>
    <n v="0"/>
    <n v="1241.1800000000003"/>
    <n v="1521.4099999999999"/>
    <n v="1383.5299999999997"/>
    <n v="0"/>
    <n v="0"/>
    <n v="1284.83"/>
    <x v="0"/>
    <x v="0"/>
    <s v="Docce e Vasche"/>
  </r>
  <r>
    <x v="10"/>
    <x v="16"/>
    <n v="167"/>
    <n v="667.45"/>
    <x v="0"/>
    <m/>
    <n v="0"/>
    <n v="0"/>
    <n v="0"/>
    <n v="0"/>
    <n v="667.45"/>
    <n v="0"/>
    <n v="0"/>
    <n v="0"/>
    <n v="0"/>
    <n v="167"/>
    <n v="0"/>
    <n v="0"/>
    <n v="0"/>
    <n v="0"/>
    <n v="0"/>
    <n v="0"/>
    <n v="0"/>
    <n v="0"/>
    <n v="0"/>
    <n v="0"/>
    <n v="0"/>
    <x v="0"/>
    <x v="0"/>
    <s v="Docce e Vasche"/>
  </r>
  <r>
    <x v="10"/>
    <x v="17"/>
    <n v="5106.75"/>
    <n v="7809.85"/>
    <x v="0"/>
    <n v="24.75"/>
    <n v="427.57"/>
    <n v="111.57"/>
    <n v="0"/>
    <n v="0"/>
    <n v="2536.06"/>
    <n v="0"/>
    <n v="1357.08"/>
    <n v="0"/>
    <n v="0"/>
    <n v="0"/>
    <n v="0"/>
    <n v="2977.5699999999997"/>
    <n v="0"/>
    <n v="0"/>
    <n v="0"/>
    <n v="1640.9600000000005"/>
    <n v="3109"/>
    <n v="302.35999999999967"/>
    <n v="330.60000000000036"/>
    <n v="49.539999999999964"/>
    <n v="0"/>
    <x v="0"/>
    <x v="0"/>
    <s v="Docce e Vasche"/>
  </r>
  <r>
    <x v="10"/>
    <x v="18"/>
    <n v="1481.79"/>
    <n v="0"/>
    <x v="0"/>
    <m/>
    <n v="0"/>
    <n v="0"/>
    <n v="0"/>
    <n v="0"/>
    <n v="0"/>
    <n v="0"/>
    <n v="0"/>
    <n v="0"/>
    <n v="0"/>
    <n v="561.79"/>
    <n v="0"/>
    <n v="0"/>
    <n v="0"/>
    <n v="0"/>
    <n v="0"/>
    <n v="920"/>
    <n v="0"/>
    <n v="0"/>
    <n v="0"/>
    <n v="0"/>
    <n v="0"/>
    <x v="0"/>
    <x v="0"/>
    <s v="Docce e Vasche"/>
  </r>
  <r>
    <x v="10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0"/>
    <x v="20"/>
    <n v="298.85000000000002"/>
    <n v="404.55"/>
    <x v="0"/>
    <m/>
    <n v="0"/>
    <n v="0"/>
    <n v="0"/>
    <n v="0"/>
    <n v="0"/>
    <n v="0"/>
    <n v="0"/>
    <n v="65.400000000000006"/>
    <n v="171.1"/>
    <n v="0"/>
    <n v="0"/>
    <n v="0"/>
    <n v="0"/>
    <n v="0"/>
    <n v="0"/>
    <n v="0"/>
    <n v="0"/>
    <n v="0"/>
    <n v="0"/>
    <n v="233.45000000000002"/>
    <n v="0"/>
    <x v="0"/>
    <x v="0"/>
    <s v="Docce e Vasche"/>
  </r>
  <r>
    <x v="10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11"/>
    <x v="0"/>
    <n v="0"/>
    <n v="9578.7900000000009"/>
    <x v="0"/>
    <m/>
    <m/>
    <m/>
    <m/>
    <m/>
    <m/>
    <m/>
    <m/>
    <n v="0"/>
    <n v="0"/>
    <n v="0"/>
    <n v="4875"/>
    <n v="0"/>
    <n v="0"/>
    <n v="0"/>
    <n v="1157.42"/>
    <n v="0"/>
    <n v="693.79"/>
    <n v="0"/>
    <n v="2852.5800000000008"/>
    <n v="0"/>
    <n v="0"/>
    <x v="0"/>
    <x v="0"/>
    <s v="Componenti per impianti"/>
  </r>
  <r>
    <x v="11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1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1"/>
    <n v="0"/>
    <n v="934.08"/>
    <x v="0"/>
    <m/>
    <n v="93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2"/>
    <n v="75260.070000000007"/>
    <n v="96042.170000000013"/>
    <x v="0"/>
    <m/>
    <n v="5675.23"/>
    <n v="20731.689999999999"/>
    <n v="4841.2800000000007"/>
    <n v="7406.4000000000015"/>
    <n v="10745.359999999999"/>
    <n v="-1206.0400000000045"/>
    <n v="29610.23"/>
    <n v="4301.6200000000026"/>
    <n v="8175.8700000000099"/>
    <n v="9307.75"/>
    <n v="8745.8899999999921"/>
    <n v="5796.3300000000017"/>
    <n v="7116.2700000000041"/>
    <n v="2347.1800000000003"/>
    <n v="1982.5099999999948"/>
    <n v="6675.6299999999974"/>
    <n v="4431.6399999999994"/>
    <n v="9072.93"/>
    <n v="3891.3099999999977"/>
    <n v="10826.580000000009"/>
    <n v="8155.2900000000081"/>
    <x v="0"/>
    <x v="0"/>
    <s v="Trattamento Acque"/>
  </r>
  <r>
    <x v="1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4"/>
    <n v="6113.2099999999991"/>
    <n v="1282.6400000000001"/>
    <x v="0"/>
    <m/>
    <m/>
    <n v="429.33"/>
    <n v="0"/>
    <n v="0"/>
    <n v="0"/>
    <n v="0"/>
    <n v="0"/>
    <n v="459.41"/>
    <n v="0"/>
    <n v="2914.2"/>
    <n v="0"/>
    <n v="2310.27"/>
    <n v="0"/>
    <n v="0"/>
    <n v="624.36"/>
    <n v="0"/>
    <n v="0"/>
    <n v="0"/>
    <n v="658.28000000000009"/>
    <n v="0"/>
    <n v="0"/>
    <x v="0"/>
    <x v="0"/>
    <s v="Trattamento Acque"/>
  </r>
  <r>
    <x v="1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7"/>
    <n v="3915.27"/>
    <n v="2110.7800000000002"/>
    <x v="0"/>
    <m/>
    <m/>
    <n v="576.9"/>
    <n v="344.84"/>
    <n v="0"/>
    <n v="0"/>
    <n v="0"/>
    <n v="0"/>
    <n v="0"/>
    <n v="0"/>
    <n v="1593.0099999999998"/>
    <n v="908.80000000000007"/>
    <n v="765.32000000000062"/>
    <n v="391.53"/>
    <n v="0"/>
    <n v="0"/>
    <n v="0"/>
    <n v="0"/>
    <n v="514.42999999999938"/>
    <n v="0"/>
    <n v="465.61000000000013"/>
    <n v="0"/>
    <x v="0"/>
    <x v="0"/>
    <s v="Trattamento Acque"/>
  </r>
  <r>
    <x v="12"/>
    <x v="8"/>
    <n v="11760.55"/>
    <n v="2551.58"/>
    <x v="0"/>
    <m/>
    <m/>
    <n v="0"/>
    <n v="0"/>
    <n v="0"/>
    <n v="0"/>
    <n v="0"/>
    <n v="0"/>
    <n v="0"/>
    <n v="0"/>
    <n v="0"/>
    <n v="0"/>
    <n v="6143.35"/>
    <n v="0"/>
    <n v="0"/>
    <n v="0"/>
    <n v="0"/>
    <n v="0"/>
    <n v="3065.619999999999"/>
    <n v="0"/>
    <n v="2551.58"/>
    <n v="0"/>
    <x v="0"/>
    <x v="0"/>
    <s v="Trattamento Acque"/>
  </r>
  <r>
    <x v="1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10"/>
    <n v="3946.27"/>
    <n v="8477.36"/>
    <x v="0"/>
    <m/>
    <m/>
    <n v="753.2"/>
    <n v="0"/>
    <n v="306.06999999999994"/>
    <n v="2299.29"/>
    <n v="0"/>
    <n v="1841.4499999999998"/>
    <n v="0"/>
    <n v="519.02000000000044"/>
    <n v="0"/>
    <n v="198.64999999999964"/>
    <n v="0"/>
    <n v="1044"/>
    <n v="0"/>
    <n v="0"/>
    <n v="0"/>
    <n v="1145.0500000000002"/>
    <n v="1457.1"/>
    <n v="0"/>
    <n v="1429.9"/>
    <n v="2088.04"/>
    <x v="0"/>
    <x v="0"/>
    <s v="Trattamento Acque"/>
  </r>
  <r>
    <x v="12"/>
    <x v="11"/>
    <n v="1896.06"/>
    <n v="0"/>
    <x v="0"/>
    <m/>
    <m/>
    <n v="0"/>
    <n v="0"/>
    <n v="0"/>
    <n v="0"/>
    <n v="0"/>
    <n v="0"/>
    <n v="0"/>
    <n v="0"/>
    <n v="0"/>
    <n v="0"/>
    <n v="1472.42"/>
    <n v="0"/>
    <n v="423.63999999999987"/>
    <n v="0"/>
    <n v="0"/>
    <n v="0"/>
    <n v="0"/>
    <n v="0"/>
    <n v="0"/>
    <n v="0"/>
    <x v="0"/>
    <x v="0"/>
    <s v="Trattamento Acque"/>
  </r>
  <r>
    <x v="12"/>
    <x v="12"/>
    <n v="5305.87"/>
    <n v="5004.71"/>
    <x v="0"/>
    <m/>
    <m/>
    <n v="0"/>
    <n v="3742.92"/>
    <n v="4044.08"/>
    <n v="0"/>
    <n v="0"/>
    <n v="0"/>
    <n v="0"/>
    <n v="0"/>
    <n v="0"/>
    <n v="0"/>
    <n v="0"/>
    <n v="0"/>
    <n v="0"/>
    <n v="0"/>
    <n v="0"/>
    <n v="0"/>
    <n v="0"/>
    <n v="0"/>
    <n v="1261.79"/>
    <n v="650.30999999999949"/>
    <x v="0"/>
    <x v="0"/>
    <s v="Trattamento Acque"/>
  </r>
  <r>
    <x v="12"/>
    <x v="13"/>
    <n v="598.4"/>
    <n v="0"/>
    <x v="0"/>
    <m/>
    <m/>
    <n v="0"/>
    <n v="0"/>
    <n v="0"/>
    <n v="0"/>
    <n v="0"/>
    <n v="0"/>
    <n v="0"/>
    <n v="0"/>
    <n v="0"/>
    <n v="0"/>
    <n v="598.4"/>
    <n v="0"/>
    <n v="0"/>
    <n v="0"/>
    <n v="0"/>
    <n v="0"/>
    <n v="0"/>
    <n v="0"/>
    <n v="0"/>
    <n v="0"/>
    <x v="0"/>
    <x v="0"/>
    <s v="Trattamento Acque"/>
  </r>
  <r>
    <x v="12"/>
    <x v="14"/>
    <n v="24471.58"/>
    <n v="26221.500000000004"/>
    <x v="0"/>
    <m/>
    <n v="1413.19"/>
    <n v="869.74"/>
    <n v="3347.85"/>
    <n v="327"/>
    <n v="4831.8100000000004"/>
    <n v="590.53"/>
    <n v="0"/>
    <n v="438"/>
    <n v="7091.5200000000023"/>
    <n v="2151.5800000000004"/>
    <n v="447.84999999999854"/>
    <n v="8303.9500000000007"/>
    <n v="4425.5399999999972"/>
    <n v="3618.5599999999995"/>
    <n v="0"/>
    <n v="4067.5"/>
    <n v="3008.5700000000033"/>
    <n v="2449.5499999999993"/>
    <n v="0"/>
    <n v="1655.1700000000019"/>
    <n v="2907.989999999998"/>
    <x v="0"/>
    <x v="0"/>
    <s v="Trattamento Acque"/>
  </r>
  <r>
    <x v="1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16"/>
    <n v="7960.9319999999998"/>
    <n v="7082.8719999999994"/>
    <x v="0"/>
    <m/>
    <m/>
    <n v="1990.96"/>
    <n v="277.58"/>
    <n v="384.36999999999989"/>
    <n v="1534.8000000000002"/>
    <n v="298.19000000000005"/>
    <n v="1975.2399999999998"/>
    <n v="0"/>
    <n v="0"/>
    <n v="0"/>
    <n v="0"/>
    <n v="0"/>
    <n v="1778.2799999999997"/>
    <n v="0"/>
    <n v="0"/>
    <n v="0"/>
    <n v="0"/>
    <n v="3770.44"/>
    <n v="0"/>
    <n v="1516.9719999999998"/>
    <n v="888.3100000000004"/>
    <x v="0"/>
    <x v="0"/>
    <s v="Trattamento Acque"/>
  </r>
  <r>
    <x v="12"/>
    <x v="17"/>
    <n v="50166.720000000001"/>
    <n v="34868.350000000006"/>
    <x v="0"/>
    <m/>
    <n v="1602.3"/>
    <n v="2996.32"/>
    <n v="0"/>
    <n v="6682.2800000000007"/>
    <n v="0"/>
    <n v="0"/>
    <n v="0"/>
    <n v="0"/>
    <n v="0"/>
    <n v="28503.950000000004"/>
    <n v="2894.29"/>
    <n v="4274.7900000000009"/>
    <n v="8701.42"/>
    <n v="1835.5800000000017"/>
    <n v="2908.5499999999993"/>
    <n v="3548.739999999998"/>
    <n v="12719.660000000002"/>
    <n v="465.14999999999418"/>
    <n v="4182.2200000000012"/>
    <n v="1859.9100000000035"/>
    <n v="11711.879999999997"/>
    <x v="0"/>
    <x v="0"/>
    <s v="Trattamento Acque"/>
  </r>
  <r>
    <x v="1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13"/>
    <x v="0"/>
    <n v="1604.12"/>
    <n v="266.57"/>
    <x v="0"/>
    <m/>
    <m/>
    <n v="1025.53"/>
    <n v="0"/>
    <n v="0"/>
    <n v="0"/>
    <n v="0"/>
    <n v="0"/>
    <n v="0"/>
    <n v="266.57"/>
    <n v="0"/>
    <n v="0"/>
    <n v="0"/>
    <n v="0"/>
    <n v="0"/>
    <n v="0"/>
    <n v="578.58999999999992"/>
    <n v="0"/>
    <n v="0"/>
    <n v="0"/>
    <n v="0"/>
    <n v="479.50000000000006"/>
    <x v="0"/>
    <x v="0"/>
    <s v="Componenti per impianti"/>
  </r>
  <r>
    <x v="1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3"/>
    <x v="2"/>
    <n v="191210.05"/>
    <n v="297176.46999999997"/>
    <x v="0"/>
    <n v="20925.72"/>
    <n v="13175.92"/>
    <n v="13112.690000000002"/>
    <n v="28380.33"/>
    <n v="3347.75"/>
    <n v="29834.369999999995"/>
    <n v="199"/>
    <n v="19748.240000000005"/>
    <n v="22793.809999999998"/>
    <n v="33781.08"/>
    <n v="19359.690000000002"/>
    <n v="36362.510000000009"/>
    <n v="17113.01999999999"/>
    <n v="20488.559999999998"/>
    <n v="8388.4400000000023"/>
    <n v="3451.4400000000023"/>
    <n v="24209.950000000012"/>
    <n v="37151.69"/>
    <n v="29100.559999999998"/>
    <n v="42142.909999999974"/>
    <n v="32659.419999999984"/>
    <n v="29992.130000000005"/>
    <x v="0"/>
    <x v="0"/>
    <s v="Componenti per impianti"/>
  </r>
  <r>
    <x v="13"/>
    <x v="3"/>
    <n v="31147.599999999999"/>
    <n v="50468.34"/>
    <x v="0"/>
    <n v="5688.28"/>
    <n v="6420.99"/>
    <n v="0"/>
    <n v="5740.66"/>
    <n v="5671.79"/>
    <n v="1770.9500000000007"/>
    <n v="0"/>
    <n v="4817.8500000000004"/>
    <n v="1454.3000000000011"/>
    <n v="1546.2299999999996"/>
    <n v="0"/>
    <n v="1779.6399999999994"/>
    <n v="3296.0699999999997"/>
    <n v="8607.77"/>
    <n v="0"/>
    <n v="7014.9399999999987"/>
    <n v="5780.0300000000007"/>
    <n v="0"/>
    <n v="4039.1499999999978"/>
    <n v="7551.3300000000017"/>
    <n v="5217.9799999999996"/>
    <n v="2468.8399999999965"/>
    <x v="0"/>
    <x v="0"/>
    <s v="Componenti per impianti"/>
  </r>
  <r>
    <x v="13"/>
    <x v="4"/>
    <n v="95752.51"/>
    <n v="167748.04999999999"/>
    <x v="0"/>
    <n v="13799.53"/>
    <n v="21323.33"/>
    <n v="9014.1099999999988"/>
    <n v="16756.699999999997"/>
    <n v="-180.77999999999884"/>
    <n v="14796.940000000002"/>
    <n v="4398.7900000000009"/>
    <n v="18303.399999999994"/>
    <n v="12922.909999999996"/>
    <n v="19680.37000000001"/>
    <n v="6616.1900000000023"/>
    <n v="9082.9899999999907"/>
    <n v="5346.6600000000035"/>
    <n v="8141.2300000000105"/>
    <n v="7995.07"/>
    <n v="4856.8699999999953"/>
    <n v="12634.260000000002"/>
    <n v="10806.539999999994"/>
    <n v="4289.8600000000006"/>
    <n v="25083.770000000019"/>
    <n v="18915.909999999989"/>
    <n v="20947.869999999995"/>
    <x v="0"/>
    <x v="0"/>
    <s v="Componenti per impianti"/>
  </r>
  <r>
    <x v="1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3"/>
    <x v="7"/>
    <n v="95.22"/>
    <n v="3666.31"/>
    <x v="0"/>
    <m/>
    <n v="954.14"/>
    <n v="0"/>
    <n v="647.94999999999993"/>
    <n v="0"/>
    <n v="0"/>
    <n v="0"/>
    <n v="0"/>
    <n v="0"/>
    <n v="455.76"/>
    <n v="95.22"/>
    <n v="178.73000000000002"/>
    <n v="0"/>
    <n v="459.09999999999991"/>
    <n v="0"/>
    <n v="0"/>
    <n v="0"/>
    <n v="491.53999999999996"/>
    <n v="0"/>
    <n v="479.09000000000015"/>
    <n v="0"/>
    <n v="0"/>
    <x v="0"/>
    <x v="0"/>
    <s v="Componenti per impianti"/>
  </r>
  <r>
    <x v="13"/>
    <x v="8"/>
    <n v="7730.8"/>
    <n v="4736.3600000000006"/>
    <x v="0"/>
    <m/>
    <m/>
    <n v="0"/>
    <n v="256.51"/>
    <n v="0"/>
    <n v="483.24"/>
    <n v="0"/>
    <n v="0"/>
    <n v="0"/>
    <n v="0"/>
    <n v="2257.87"/>
    <n v="535"/>
    <n v="1300.3200000000002"/>
    <n v="0"/>
    <n v="1904.7999999999997"/>
    <n v="0"/>
    <n v="27.460000000000036"/>
    <n v="702.61999999999989"/>
    <n v="1033.92"/>
    <n v="1552.56"/>
    <n v="1206.4300000000003"/>
    <n v="998.16000000000031"/>
    <x v="0"/>
    <x v="0"/>
    <s v="Componenti per impianti"/>
  </r>
  <r>
    <x v="13"/>
    <x v="9"/>
    <n v="3815.53"/>
    <n v="4663.7299999999996"/>
    <x v="0"/>
    <m/>
    <n v="993.64"/>
    <n v="733.59"/>
    <n v="0"/>
    <n v="358.33000000000004"/>
    <n v="778.95999999999992"/>
    <n v="0"/>
    <n v="1150.9700000000003"/>
    <n v="0"/>
    <n v="0"/>
    <n v="0"/>
    <n v="20.289999999999964"/>
    <n v="880.99"/>
    <n v="0"/>
    <n v="0"/>
    <n v="0"/>
    <n v="375.81999999999994"/>
    <n v="0"/>
    <n v="895.21"/>
    <n v="1148.2799999999997"/>
    <n v="571.59000000000015"/>
    <n v="0"/>
    <x v="0"/>
    <x v="0"/>
    <s v="Componenti per impianti"/>
  </r>
  <r>
    <x v="13"/>
    <x v="10"/>
    <n v="34064.19"/>
    <n v="54589.680000000008"/>
    <x v="0"/>
    <n v="4530.01"/>
    <n v="2396.5700000000002"/>
    <n v="3558.45"/>
    <n v="3094.8399999999997"/>
    <n v="3095.71"/>
    <n v="6978.6100000000006"/>
    <n v="0"/>
    <n v="8386.869999999999"/>
    <n v="3171.09"/>
    <n v="2189.4500000000007"/>
    <n v="519.79999999999927"/>
    <n v="4580.6899999999987"/>
    <n v="2510.8999999999996"/>
    <n v="4332.9799999999996"/>
    <n v="1615.4300000000003"/>
    <n v="3464.2299999999996"/>
    <n v="1524.0299999999988"/>
    <n v="6621.3899999999994"/>
    <n v="7823.2800000000025"/>
    <n v="6828.5600000000049"/>
    <n v="5715.4900000000016"/>
    <n v="9537.1599999999962"/>
    <x v="0"/>
    <x v="0"/>
    <s v="Componenti per impianti"/>
  </r>
  <r>
    <x v="13"/>
    <x v="11"/>
    <n v="15060.32"/>
    <n v="30291.83"/>
    <x v="0"/>
    <n v="1481.2"/>
    <n v="4362.3999999999996"/>
    <n v="1015.8100000000002"/>
    <n v="3418.34"/>
    <n v="1658.5199999999995"/>
    <n v="1963.8199999999997"/>
    <n v="680.90000000000055"/>
    <n v="38.090000000000146"/>
    <n v="514.31999999999971"/>
    <n v="2823.5500000000011"/>
    <n v="751.6899999999996"/>
    <n v="2503.7599999999984"/>
    <n v="2472.1899999999996"/>
    <n v="2970.4200000000019"/>
    <n v="179.86000000000058"/>
    <n v="2418.6699999999983"/>
    <n v="2070.3500000000004"/>
    <n v="3498.1900000000023"/>
    <n v="2937.8999999999996"/>
    <n v="4997.0099999999984"/>
    <n v="1297.58"/>
    <n v="2053.2099999999991"/>
    <x v="0"/>
    <x v="0"/>
    <s v="Componenti per impianti"/>
  </r>
  <r>
    <x v="13"/>
    <x v="12"/>
    <n v="41350.19"/>
    <n v="53375.320000000007"/>
    <x v="0"/>
    <n v="806.08"/>
    <n v="3763.44"/>
    <n v="5443.01"/>
    <n v="5191.66"/>
    <n v="1961.8899999999994"/>
    <n v="6392.35"/>
    <n v="2926.5200000000004"/>
    <n v="5964.7000000000007"/>
    <n v="3369.8600000000006"/>
    <n v="5141.9499999999971"/>
    <n v="5322.1699999999983"/>
    <n v="5395.6100000000006"/>
    <n v="3240.5600000000013"/>
    <n v="1229.5400000000009"/>
    <n v="4576.869999999999"/>
    <n v="2242.9599999999991"/>
    <n v="2722.8300000000017"/>
    <n v="6448.75"/>
    <n v="4727.9799999999959"/>
    <n v="5351.9400000000023"/>
    <n v="6252.4200000000055"/>
    <n v="17311.5"/>
    <x v="0"/>
    <x v="0"/>
    <s v="Componenti per impianti"/>
  </r>
  <r>
    <x v="13"/>
    <x v="13"/>
    <n v="20579.88"/>
    <n v="44042.080000000002"/>
    <x v="0"/>
    <n v="3025.15"/>
    <n v="2101.1999999999998"/>
    <n v="1315.6200000000003"/>
    <n v="3107"/>
    <n v="1299.9399999999996"/>
    <n v="3814.04"/>
    <n v="0"/>
    <n v="3499.7800000000007"/>
    <n v="548.59000000000015"/>
    <n v="4592.7599999999984"/>
    <n v="2365.71"/>
    <n v="4182.4900000000016"/>
    <n v="3289.4699999999993"/>
    <n v="6695.7000000000007"/>
    <n v="283.14999999999964"/>
    <n v="4240.6399999999994"/>
    <n v="2819.4000000000015"/>
    <n v="3326.8399999999965"/>
    <n v="2224.2199999999993"/>
    <n v="5073"/>
    <n v="3408.630000000001"/>
    <n v="3940.6600000000035"/>
    <x v="0"/>
    <x v="0"/>
    <s v="Componenti per impianti"/>
  </r>
  <r>
    <x v="13"/>
    <x v="14"/>
    <n v="134106.16"/>
    <n v="170465"/>
    <x v="0"/>
    <n v="19966.310000000001"/>
    <n v="11279.35"/>
    <n v="9971.4199999999983"/>
    <n v="16173.050000000001"/>
    <n v="10467.950000000001"/>
    <n v="21902.939999999995"/>
    <n v="2103.489999999998"/>
    <n v="10468.740000000005"/>
    <n v="5063.1900000000023"/>
    <n v="9109.7299999999959"/>
    <n v="16014.940000000002"/>
    <n v="26503.229999999996"/>
    <n v="17409.28"/>
    <n v="25556.560000000012"/>
    <n v="4686.7599999999948"/>
    <n v="5482.8099999999977"/>
    <n v="21668.75"/>
    <n v="9450.1999999999825"/>
    <n v="14088.240000000005"/>
    <n v="21872.560000000027"/>
    <n v="12665.830000000002"/>
    <n v="15762.25"/>
    <x v="0"/>
    <x v="0"/>
    <s v="Componenti per impianti"/>
  </r>
  <r>
    <x v="13"/>
    <x v="15"/>
    <n v="32871.69"/>
    <n v="63252.930000000008"/>
    <x v="0"/>
    <n v="3724.46"/>
    <n v="3278.58"/>
    <n v="1691.6800000000003"/>
    <n v="4229.04"/>
    <n v="1854.3399999999992"/>
    <n v="4315.3100000000004"/>
    <n v="0"/>
    <n v="4515.58"/>
    <n v="2548.1400000000012"/>
    <n v="5301.9499999999989"/>
    <n v="3255.9299999999985"/>
    <n v="5465.0800000000017"/>
    <n v="4608.4799999999996"/>
    <n v="10407.059999999998"/>
    <n v="0"/>
    <n v="5309.7700000000041"/>
    <n v="3217.9000000000015"/>
    <n v="4620.489999999998"/>
    <n v="3473.869999999999"/>
    <n v="7313.18"/>
    <n v="8496.8900000000031"/>
    <n v="14314.370000000003"/>
    <x v="0"/>
    <x v="0"/>
    <s v="Componenti per impianti"/>
  </r>
  <r>
    <x v="13"/>
    <x v="16"/>
    <n v="22631.759999999998"/>
    <n v="39193.130000000005"/>
    <x v="0"/>
    <n v="4166.95"/>
    <n v="3522.45"/>
    <n v="3522.9800000000005"/>
    <n v="1652.0200000000004"/>
    <n v="602.02999999999884"/>
    <n v="4986.2399999999989"/>
    <n v="0"/>
    <n v="3612.0500000000011"/>
    <n v="2850.7800000000007"/>
    <n v="2412.4899999999998"/>
    <n v="1009.130000000001"/>
    <n v="7648.9000000000015"/>
    <n v="1418.8399999999983"/>
    <n v="4835.4699999999975"/>
    <n v="0"/>
    <n v="0"/>
    <n v="2631.0800000000017"/>
    <n v="4683.8900000000031"/>
    <n v="3093.1299999999974"/>
    <n v="2502.7799999999988"/>
    <n v="3336.84"/>
    <n v="8167.82"/>
    <x v="0"/>
    <x v="0"/>
    <s v="Componenti per impianti"/>
  </r>
  <r>
    <x v="13"/>
    <x v="17"/>
    <n v="5265.53"/>
    <n v="8541.15"/>
    <x v="0"/>
    <n v="861.62"/>
    <m/>
    <n v="121.35000000000002"/>
    <n v="2057.58"/>
    <n v="0"/>
    <n v="0"/>
    <n v="0"/>
    <n v="0"/>
    <n v="0"/>
    <n v="3160.66"/>
    <n v="0"/>
    <n v="2359.34"/>
    <n v="0"/>
    <n v="40.850000000000364"/>
    <n v="2072.62"/>
    <n v="0"/>
    <n v="1393.9399999999996"/>
    <n v="0"/>
    <n v="454.02000000000044"/>
    <n v="560.73999999999978"/>
    <n v="361.97999999999956"/>
    <n v="544.63999999999942"/>
    <x v="0"/>
    <x v="0"/>
    <s v="Componenti per impianti"/>
  </r>
  <r>
    <x v="13"/>
    <x v="18"/>
    <n v="4122.12"/>
    <n v="6414.37"/>
    <x v="0"/>
    <n v="370.3"/>
    <m/>
    <n v="0"/>
    <n v="2209.2399999999998"/>
    <n v="1335.3500000000001"/>
    <n v="0"/>
    <n v="0"/>
    <n v="0"/>
    <n v="0"/>
    <n v="426.88000000000011"/>
    <n v="324.84999999999991"/>
    <n v="0"/>
    <n v="0"/>
    <n v="2546.7399999999998"/>
    <n v="1271.81"/>
    <n v="0"/>
    <n v="191.82000000000016"/>
    <n v="0"/>
    <n v="0"/>
    <n v="603.52000000000044"/>
    <n v="627.98999999999978"/>
    <n v="1542.54"/>
    <x v="0"/>
    <x v="0"/>
    <s v="Componenti per impianti"/>
  </r>
  <r>
    <x v="13"/>
    <x v="19"/>
    <n v="72260.81"/>
    <n v="126768.02"/>
    <x v="0"/>
    <n v="10160.85"/>
    <n v="8690.67"/>
    <n v="4751.82"/>
    <n v="18172.309999999998"/>
    <n v="958.96999999999935"/>
    <n v="8611.6800000000039"/>
    <n v="0"/>
    <n v="8460.9499999999971"/>
    <n v="2620.5299999999988"/>
    <n v="2548.9199999999983"/>
    <n v="2193.2200000000012"/>
    <n v="10639.630000000005"/>
    <n v="3629.41"/>
    <n v="15935.709999999992"/>
    <n v="1383.260000000002"/>
    <n v="18035.240000000005"/>
    <n v="22595.139999999996"/>
    <n v="9032.9400000000023"/>
    <n v="6161.5500000000029"/>
    <n v="8833.9100000000035"/>
    <n v="17806.059999999998"/>
    <n v="9172.64"/>
    <x v="0"/>
    <x v="0"/>
    <s v="Componenti per impianti"/>
  </r>
  <r>
    <x v="13"/>
    <x v="20"/>
    <n v="124057.96"/>
    <n v="236530.45"/>
    <x v="0"/>
    <n v="17592.759999999998"/>
    <n v="21936.6"/>
    <n v="10106.960000000003"/>
    <n v="25643.360000000001"/>
    <n v="9871.68"/>
    <n v="11472.529999999999"/>
    <n v="0"/>
    <n v="26083.000000000007"/>
    <n v="15201.919999999998"/>
    <n v="16698.72"/>
    <n v="10452.89"/>
    <n v="25748.149999999994"/>
    <n v="14476.04"/>
    <n v="32124.990000000005"/>
    <n v="5842.6600000000035"/>
    <n v="4675.2999999999884"/>
    <n v="3023.9400000000023"/>
    <n v="17184.140000000014"/>
    <n v="13629.549999999988"/>
    <n v="31104.100000000006"/>
    <n v="23859.560000000012"/>
    <n v="14880.50999999998"/>
    <x v="0"/>
    <x v="0"/>
    <s v="Componenti per impianti"/>
  </r>
  <r>
    <x v="13"/>
    <x v="21"/>
    <n v="23229.97"/>
    <n v="31790.649999999998"/>
    <x v="0"/>
    <n v="7924.35"/>
    <n v="2458.84"/>
    <n v="1590.2299999999996"/>
    <n v="2051.8599999999997"/>
    <n v="926.56999999999971"/>
    <n v="2603.9400000000005"/>
    <n v="0"/>
    <n v="5894.45"/>
    <n v="682.48999999999978"/>
    <n v="1427.3899999999994"/>
    <n v="188.14000000000124"/>
    <n v="605.04000000000087"/>
    <n v="2227.1499999999996"/>
    <n v="2478.1100000000006"/>
    <n v="2149.7700000000004"/>
    <n v="793.31999999999971"/>
    <n v="3805.880000000001"/>
    <n v="6940.5799999999981"/>
    <n v="3046.91"/>
    <n v="5848.6399999999994"/>
    <n v="688.47999999999956"/>
    <n v="5153.4000000000015"/>
    <x v="0"/>
    <x v="0"/>
    <s v="Componenti per impianti"/>
  </r>
  <r>
    <x v="1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14"/>
    <x v="21"/>
    <n v="6666.64"/>
    <n v="12241.69"/>
    <x v="0"/>
    <m/>
    <m/>
    <n v="0"/>
    <n v="0"/>
    <n v="0"/>
    <n v="0"/>
    <n v="0"/>
    <n v="0"/>
    <n v="0"/>
    <n v="0"/>
    <n v="6666.64"/>
    <n v="12241.69"/>
    <n v="0"/>
    <n v="0"/>
    <n v="0"/>
    <n v="0"/>
    <n v="0"/>
    <n v="0"/>
    <n v="0"/>
    <n v="0"/>
    <n v="0"/>
    <n v="0"/>
    <x v="0"/>
    <x v="0"/>
    <s v="Prodotti Chimici"/>
  </r>
  <r>
    <x v="1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1"/>
    <n v="1033"/>
    <n v="1517"/>
    <x v="0"/>
    <m/>
    <m/>
    <n v="0"/>
    <n v="1517"/>
    <n v="0"/>
    <n v="0"/>
    <n v="0"/>
    <n v="0"/>
    <n v="0"/>
    <n v="0"/>
    <n v="710"/>
    <n v="0"/>
    <n v="0"/>
    <n v="0"/>
    <n v="0"/>
    <n v="0"/>
    <n v="323"/>
    <n v="0"/>
    <n v="0"/>
    <n v="0"/>
    <n v="0"/>
    <n v="0"/>
    <x v="0"/>
    <x v="0"/>
    <s v="Rubinetteria"/>
  </r>
  <r>
    <x v="1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6"/>
    <n v="1234"/>
    <n v="529"/>
    <x v="0"/>
    <n v="347"/>
    <m/>
    <n v="0"/>
    <n v="0"/>
    <n v="0"/>
    <n v="0"/>
    <n v="0"/>
    <n v="0"/>
    <n v="192"/>
    <n v="0"/>
    <n v="0"/>
    <n v="0"/>
    <n v="0"/>
    <n v="0"/>
    <n v="0"/>
    <n v="0"/>
    <n v="0"/>
    <n v="0"/>
    <n v="166"/>
    <n v="0"/>
    <n v="529"/>
    <n v="0"/>
    <x v="0"/>
    <x v="0"/>
    <s v="Rubinetteria"/>
  </r>
  <r>
    <x v="1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8"/>
    <n v="3558"/>
    <n v="0"/>
    <x v="0"/>
    <m/>
    <m/>
    <n v="1310"/>
    <n v="0"/>
    <n v="0"/>
    <n v="0"/>
    <n v="0"/>
    <n v="0"/>
    <n v="0"/>
    <n v="0"/>
    <n v="0"/>
    <n v="0"/>
    <n v="0"/>
    <n v="0"/>
    <n v="2248"/>
    <n v="0"/>
    <n v="0"/>
    <n v="0"/>
    <n v="0"/>
    <n v="0"/>
    <n v="0"/>
    <n v="0"/>
    <x v="0"/>
    <x v="0"/>
    <s v="Rubinetteria"/>
  </r>
  <r>
    <x v="15"/>
    <x v="9"/>
    <n v="9084"/>
    <n v="5233"/>
    <x v="0"/>
    <n v="810"/>
    <m/>
    <n v="0"/>
    <n v="0"/>
    <n v="690"/>
    <n v="0"/>
    <n v="0"/>
    <n v="0"/>
    <n v="0"/>
    <n v="2662"/>
    <n v="1437"/>
    <n v="0"/>
    <n v="1800"/>
    <n v="0"/>
    <n v="0"/>
    <n v="921"/>
    <n v="2697"/>
    <n v="0"/>
    <n v="0"/>
    <n v="0"/>
    <n v="1650"/>
    <n v="0"/>
    <x v="0"/>
    <x v="0"/>
    <s v="Rubinetteria"/>
  </r>
  <r>
    <x v="15"/>
    <x v="10"/>
    <n v="695"/>
    <n v="0"/>
    <x v="0"/>
    <m/>
    <m/>
    <n v="6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11"/>
    <n v="22995"/>
    <n v="28227"/>
    <x v="0"/>
    <m/>
    <m/>
    <n v="7271"/>
    <n v="9562"/>
    <n v="0"/>
    <n v="940"/>
    <n v="0"/>
    <n v="4177"/>
    <n v="0"/>
    <n v="1078"/>
    <n v="1124"/>
    <n v="0"/>
    <n v="2144"/>
    <n v="114"/>
    <n v="0"/>
    <n v="3590"/>
    <n v="3250"/>
    <n v="-13"/>
    <n v="1115"/>
    <n v="688"/>
    <n v="8091"/>
    <n v="4526"/>
    <x v="0"/>
    <x v="0"/>
    <s v="Rubinetteria"/>
  </r>
  <r>
    <x v="15"/>
    <x v="12"/>
    <n v="14002"/>
    <n v="22845"/>
    <x v="0"/>
    <m/>
    <m/>
    <n v="1256"/>
    <n v="530"/>
    <n v="677"/>
    <n v="5699"/>
    <n v="0"/>
    <n v="4186"/>
    <n v="110"/>
    <n v="1489"/>
    <n v="5044"/>
    <n v="93"/>
    <n v="562"/>
    <n v="0"/>
    <n v="120"/>
    <n v="0"/>
    <n v="1848"/>
    <n v="4472"/>
    <n v="0"/>
    <n v="1991"/>
    <n v="4385"/>
    <n v="2611"/>
    <x v="0"/>
    <x v="0"/>
    <s v="Rubinetteria"/>
  </r>
  <r>
    <x v="15"/>
    <x v="13"/>
    <n v="43390"/>
    <n v="37196"/>
    <x v="0"/>
    <n v="4031"/>
    <n v="858"/>
    <n v="3767"/>
    <n v="1252"/>
    <n v="1274"/>
    <n v="2619"/>
    <n v="3307"/>
    <n v="1670"/>
    <n v="1491"/>
    <n v="4983"/>
    <n v="5396"/>
    <n v="2645"/>
    <n v="6439"/>
    <n v="7714"/>
    <n v="3359"/>
    <n v="418"/>
    <n v="3340"/>
    <n v="6533"/>
    <n v="4688"/>
    <n v="2206"/>
    <n v="6298"/>
    <n v="9784"/>
    <x v="0"/>
    <x v="0"/>
    <s v="Rubinetteria"/>
  </r>
  <r>
    <x v="15"/>
    <x v="14"/>
    <n v="16706"/>
    <n v="3544"/>
    <x v="0"/>
    <n v="5806"/>
    <n v="1269"/>
    <n v="354"/>
    <n v="0"/>
    <n v="371"/>
    <n v="0"/>
    <n v="0"/>
    <n v="0"/>
    <n v="0"/>
    <n v="0"/>
    <n v="1620"/>
    <n v="0"/>
    <n v="0"/>
    <n v="0"/>
    <n v="3438"/>
    <n v="0"/>
    <n v="517"/>
    <n v="0"/>
    <n v="2325"/>
    <n v="0"/>
    <n v="2275"/>
    <n v="0"/>
    <x v="0"/>
    <x v="0"/>
    <s v="Rubinetteria"/>
  </r>
  <r>
    <x v="15"/>
    <x v="15"/>
    <n v="0"/>
    <n v="645"/>
    <x v="0"/>
    <m/>
    <m/>
    <n v="0"/>
    <n v="118"/>
    <n v="0"/>
    <n v="0"/>
    <n v="0"/>
    <n v="0"/>
    <n v="0"/>
    <n v="0"/>
    <n v="0"/>
    <n v="527"/>
    <n v="0"/>
    <n v="0"/>
    <n v="0"/>
    <n v="0"/>
    <n v="0"/>
    <n v="0"/>
    <n v="0"/>
    <n v="0"/>
    <n v="0"/>
    <n v="732"/>
    <x v="0"/>
    <x v="0"/>
    <s v="Rubinetteria"/>
  </r>
  <r>
    <x v="15"/>
    <x v="16"/>
    <n v="131363"/>
    <n v="210804"/>
    <x v="0"/>
    <n v="1643"/>
    <m/>
    <n v="3792"/>
    <n v="82420"/>
    <n v="2288"/>
    <n v="741"/>
    <n v="0"/>
    <n v="6787"/>
    <n v="4788"/>
    <n v="24667"/>
    <n v="20453"/>
    <n v="7567"/>
    <n v="15919"/>
    <n v="36467"/>
    <n v="4856"/>
    <n v="1614"/>
    <n v="34427"/>
    <n v="15973"/>
    <n v="14471"/>
    <n v="5842"/>
    <n v="28726"/>
    <n v="40151"/>
    <x v="0"/>
    <x v="0"/>
    <s v="Rubinetteria"/>
  </r>
  <r>
    <x v="15"/>
    <x v="17"/>
    <n v="24800"/>
    <n v="33659"/>
    <x v="0"/>
    <m/>
    <n v="6314"/>
    <n v="0"/>
    <n v="0"/>
    <n v="0"/>
    <n v="0"/>
    <n v="0"/>
    <n v="0"/>
    <n v="0"/>
    <n v="0"/>
    <n v="0"/>
    <n v="0"/>
    <n v="0"/>
    <n v="0"/>
    <n v="0"/>
    <n v="0"/>
    <n v="3142"/>
    <n v="21403"/>
    <n v="18766"/>
    <n v="3050"/>
    <n v="2892"/>
    <n v="502"/>
    <x v="0"/>
    <x v="0"/>
    <s v="Rubinetteria"/>
  </r>
  <r>
    <x v="15"/>
    <x v="18"/>
    <n v="80192"/>
    <n v="82812"/>
    <x v="0"/>
    <n v="10370"/>
    <n v="6965"/>
    <n v="4763"/>
    <n v="13352"/>
    <n v="4106"/>
    <n v="9254"/>
    <n v="0"/>
    <n v="157"/>
    <n v="30556"/>
    <n v="11931"/>
    <n v="1840"/>
    <n v="19790"/>
    <n v="17271"/>
    <n v="4436"/>
    <n v="1244"/>
    <n v="11677"/>
    <n v="6514"/>
    <n v="4163"/>
    <n v="2540"/>
    <n v="99"/>
    <n v="988"/>
    <n v="862"/>
    <x v="0"/>
    <x v="0"/>
    <s v="Rubinetteria"/>
  </r>
  <r>
    <x v="1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20"/>
    <n v="0"/>
    <n v="-660"/>
    <x v="0"/>
    <m/>
    <m/>
    <n v="0"/>
    <n v="0"/>
    <n v="0"/>
    <n v="0"/>
    <n v="0"/>
    <n v="0"/>
    <n v="0"/>
    <n v="-660"/>
    <n v="0"/>
    <n v="0"/>
    <n v="0"/>
    <n v="0"/>
    <n v="0"/>
    <n v="0"/>
    <n v="0"/>
    <n v="0"/>
    <n v="0"/>
    <n v="0"/>
    <n v="0"/>
    <n v="0"/>
    <x v="0"/>
    <x v="0"/>
    <s v="Rubinetteria"/>
  </r>
  <r>
    <x v="15"/>
    <x v="21"/>
    <n v="105"/>
    <n v="0"/>
    <x v="0"/>
    <m/>
    <m/>
    <n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16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4"/>
    <n v="1202"/>
    <n v="1275"/>
    <x v="0"/>
    <m/>
    <m/>
    <m/>
    <m/>
    <m/>
    <m/>
    <m/>
    <m/>
    <n v="717"/>
    <n v="243"/>
    <n v="0"/>
    <n v="0"/>
    <n v="0"/>
    <n v="0"/>
    <n v="0"/>
    <n v="0"/>
    <n v="0"/>
    <n v="0"/>
    <n v="485"/>
    <n v="1032"/>
    <n v="0"/>
    <n v="13670"/>
    <x v="0"/>
    <x v="0"/>
    <s v="Sistemi idronici"/>
  </r>
  <r>
    <x v="16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3"/>
    <n v="11676"/>
    <n v="64230"/>
    <x v="0"/>
    <m/>
    <m/>
    <m/>
    <m/>
    <m/>
    <m/>
    <m/>
    <m/>
    <n v="3565"/>
    <n v="20640"/>
    <n v="0"/>
    <n v="4928"/>
    <n v="0"/>
    <n v="0"/>
    <n v="0"/>
    <n v="19807"/>
    <n v="0"/>
    <n v="8178"/>
    <n v="0"/>
    <n v="2566"/>
    <n v="8111"/>
    <n v="2369"/>
    <x v="0"/>
    <x v="0"/>
    <s v="Sistemi idronici"/>
  </r>
  <r>
    <x v="16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16"/>
    <x v="19"/>
    <n v="12331"/>
    <n v="25644"/>
    <x v="0"/>
    <m/>
    <m/>
    <m/>
    <m/>
    <m/>
    <m/>
    <m/>
    <m/>
    <n v="3100"/>
    <n v="2770"/>
    <n v="0"/>
    <n v="0"/>
    <n v="5963"/>
    <n v="0"/>
    <n v="0"/>
    <n v="6114"/>
    <n v="3654"/>
    <n v="2394"/>
    <n v="0"/>
    <n v="14752"/>
    <n v="-386"/>
    <n v="1235"/>
    <x v="0"/>
    <x v="0"/>
    <s v="Sistemi idronici"/>
  </r>
  <r>
    <x v="16"/>
    <x v="20"/>
    <n v="24930"/>
    <n v="14927"/>
    <x v="0"/>
    <m/>
    <m/>
    <m/>
    <m/>
    <m/>
    <m/>
    <m/>
    <m/>
    <n v="4913"/>
    <n v="12679"/>
    <n v="6307"/>
    <n v="351"/>
    <n v="750"/>
    <n v="0"/>
    <n v="2952"/>
    <n v="603"/>
    <n v="8350"/>
    <n v="0"/>
    <n v="365"/>
    <n v="1"/>
    <n v="1293"/>
    <n v="0"/>
    <x v="0"/>
    <x v="0"/>
    <s v="Sistemi idronici"/>
  </r>
  <r>
    <x v="16"/>
    <x v="21"/>
    <n v="35168"/>
    <n v="14273"/>
    <x v="0"/>
    <m/>
    <m/>
    <m/>
    <m/>
    <m/>
    <m/>
    <m/>
    <m/>
    <n v="3310"/>
    <n v="3222"/>
    <n v="4413"/>
    <n v="313"/>
    <n v="7880"/>
    <n v="417"/>
    <n v="1305"/>
    <n v="206"/>
    <n v="91"/>
    <n v="596"/>
    <n v="8472"/>
    <n v="-178"/>
    <n v="9697"/>
    <n v="0"/>
    <x v="0"/>
    <x v="0"/>
    <s v="Sistemi idronici"/>
  </r>
  <r>
    <x v="17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7"/>
    <x v="1"/>
    <n v="2349.6099999999997"/>
    <n v="1983.81"/>
    <x v="0"/>
    <n v="184.68"/>
    <n v="114.57"/>
    <n v="1213.7499999999998"/>
    <n v="497.67"/>
    <n v="0"/>
    <n v="159.56999999999994"/>
    <n v="0"/>
    <n v="0"/>
    <n v="0"/>
    <n v="0"/>
    <n v="0"/>
    <n v="0"/>
    <n v="0"/>
    <n v="1212"/>
    <n v="292.66999999999985"/>
    <n v="0"/>
    <n v="280.99"/>
    <n v="0"/>
    <n v="377.52"/>
    <n v="0"/>
    <n v="0"/>
    <n v="0"/>
    <x v="0"/>
    <x v="0"/>
    <s v="Componenti per impianti"/>
  </r>
  <r>
    <x v="17"/>
    <x v="2"/>
    <n v="9369.119999999999"/>
    <n v="16352.610000000006"/>
    <x v="0"/>
    <m/>
    <n v="427.95000000000005"/>
    <n v="3665.5"/>
    <n v="567.59999999999991"/>
    <n v="1573.3599999999997"/>
    <n v="1702.6100000000004"/>
    <n v="0"/>
    <n v="2459.2499999999995"/>
    <n v="1596.54"/>
    <n v="5710.6500000000015"/>
    <n v="974.09999999999945"/>
    <n v="4458.9400000000005"/>
    <n v="0"/>
    <n v="0"/>
    <n v="477.71000000000004"/>
    <n v="0"/>
    <n v="758.9900000000016"/>
    <n v="1025.6100000000042"/>
    <n v="322.91999999999825"/>
    <n v="0"/>
    <n v="0"/>
    <n v="1673.1700000000019"/>
    <x v="0"/>
    <x v="0"/>
    <s v="Componenti per impianti"/>
  </r>
  <r>
    <x v="1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7"/>
    <x v="4"/>
    <n v="378385.3499999998"/>
    <n v="447991.24999999988"/>
    <x v="0"/>
    <n v="40377.40999999996"/>
    <n v="30250.289999999994"/>
    <n v="44556.370000000054"/>
    <n v="25914.14999999998"/>
    <n v="28892.300000000105"/>
    <n v="61609.510000000038"/>
    <n v="2508.1699999999837"/>
    <n v="49717.209999999846"/>
    <n v="19175.789999999994"/>
    <n v="31658.830000000045"/>
    <n v="40372.710000000021"/>
    <n v="43609.559999999823"/>
    <n v="38505.039999999892"/>
    <n v="35847.510000000213"/>
    <n v="33563.279999999941"/>
    <n v="18134.250000000116"/>
    <n v="31105.430000000226"/>
    <n v="31379.939999999595"/>
    <n v="54232.659999999683"/>
    <n v="74773.810000000289"/>
    <n v="45096.189999999944"/>
    <n v="108063.9499999999"/>
    <x v="0"/>
    <x v="0"/>
    <s v="Componenti per impianti"/>
  </r>
  <r>
    <x v="1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7"/>
    <x v="6"/>
    <n v="17695.800000000003"/>
    <n v="29285.010000000009"/>
    <x v="0"/>
    <n v="1344.87"/>
    <n v="2071.9499999999998"/>
    <n v="3422.7600000000011"/>
    <n v="861.76000000000022"/>
    <n v="1372.9500000000016"/>
    <n v="4080.9800000000005"/>
    <n v="0"/>
    <n v="735.69000000000051"/>
    <n v="2772.699999999998"/>
    <n v="2259.0800000000017"/>
    <n v="5018.690000000006"/>
    <n v="3384.7999999999993"/>
    <n v="1462.369999999999"/>
    <n v="1738.2900000000009"/>
    <n v="0"/>
    <n v="4337.1399999999921"/>
    <n v="1051.1800000000003"/>
    <n v="2571.6500000000051"/>
    <n v="211.40999999999258"/>
    <n v="6204.8000000000029"/>
    <n v="1038.8700000000063"/>
    <n v="768.799999999992"/>
    <x v="0"/>
    <x v="0"/>
    <s v="Componenti per impianti"/>
  </r>
  <r>
    <x v="17"/>
    <x v="7"/>
    <n v="1095.1299999999999"/>
    <n v="870.36"/>
    <x v="0"/>
    <n v="91.94"/>
    <m/>
    <n v="0"/>
    <n v="0"/>
    <n v="0"/>
    <n v="0"/>
    <n v="0"/>
    <n v="0"/>
    <n v="1003.1899999999998"/>
    <n v="0"/>
    <n v="0"/>
    <n v="0"/>
    <n v="0"/>
    <n v="0"/>
    <n v="0"/>
    <n v="0"/>
    <n v="0"/>
    <n v="870.36"/>
    <n v="0"/>
    <n v="0"/>
    <n v="0"/>
    <n v="0"/>
    <x v="0"/>
    <x v="0"/>
    <s v="Componenti per impianti"/>
  </r>
  <r>
    <x v="17"/>
    <x v="8"/>
    <n v="23688.510000000002"/>
    <n v="21875.599999999984"/>
    <x v="0"/>
    <n v="2847.56"/>
    <n v="1287.8700000000001"/>
    <n v="0"/>
    <n v="42.75"/>
    <n v="2447.7000000000003"/>
    <n v="1176.6199999999997"/>
    <n v="1101.5800000000008"/>
    <n v="-400.94999999999982"/>
    <n v="-90.649999999999636"/>
    <n v="2073.3199999999997"/>
    <n v="429.04999999999927"/>
    <n v="997.44000000000051"/>
    <n v="5709.9699999999984"/>
    <n v="1333.8199999999997"/>
    <n v="2834.5800000000017"/>
    <n v="392.76000000000113"/>
    <n v="3500.9900000000089"/>
    <n v="10317.919999999995"/>
    <n v="4782.5300000000025"/>
    <n v="4528.8499999999985"/>
    <n v="125.19999999998981"/>
    <n v="2863.71000000001"/>
    <x v="0"/>
    <x v="0"/>
    <s v="Componenti per impianti"/>
  </r>
  <r>
    <x v="17"/>
    <x v="9"/>
    <n v="41898.089999999997"/>
    <n v="27776.089999999989"/>
    <x v="0"/>
    <n v="4753.28"/>
    <n v="1168.9800000000002"/>
    <n v="492.57000000000062"/>
    <n v="2255.0299999999988"/>
    <n v="1039.9499999999998"/>
    <n v="5554.5200000000032"/>
    <n v="0"/>
    <n v="1367.8600000000006"/>
    <n v="1553.7300000000005"/>
    <n v="3629.7099999999955"/>
    <n v="12113.579999999998"/>
    <n v="3143.380000000001"/>
    <n v="2511.1899999999987"/>
    <n v="1626.7999999999956"/>
    <n v="9842.6799999999967"/>
    <n v="0"/>
    <n v="1895.9199999999946"/>
    <n v="5293.5800000000017"/>
    <n v="5360.3400000000038"/>
    <n v="1401.3799999999937"/>
    <n v="2334.8499999999985"/>
    <n v="2218.4499999999935"/>
    <x v="0"/>
    <x v="0"/>
    <s v="Componenti per impianti"/>
  </r>
  <r>
    <x v="17"/>
    <x v="10"/>
    <n v="32982.779999999984"/>
    <n v="41805.400000000009"/>
    <x v="0"/>
    <n v="921.04"/>
    <n v="1424.7399999999998"/>
    <n v="2089.33"/>
    <n v="2767.3500000000004"/>
    <n v="0"/>
    <n v="953.51999999999953"/>
    <n v="0"/>
    <n v="3374.9900000000025"/>
    <n v="1864.3200000000011"/>
    <n v="6294.6299999999956"/>
    <n v="3501.5899999999974"/>
    <n v="3168.8800000000028"/>
    <n v="3790.5499999999975"/>
    <n v="3572.4400000000023"/>
    <n v="1379.8499999999967"/>
    <n v="6611.6999999999935"/>
    <n v="11224.409999999989"/>
    <n v="3419.5200000000004"/>
    <n v="2375.2699999999968"/>
    <n v="4381.2100000000064"/>
    <n v="5836.4200000000055"/>
    <n v="6984.820000000007"/>
    <x v="0"/>
    <x v="0"/>
    <s v="Componenti per impianti"/>
  </r>
  <r>
    <x v="17"/>
    <x v="11"/>
    <n v="8454.85"/>
    <n v="6940.8500000000013"/>
    <x v="0"/>
    <n v="1859.04"/>
    <n v="538.99"/>
    <n v="0"/>
    <n v="0"/>
    <n v="440.19999999999982"/>
    <n v="1562.6300000000003"/>
    <n v="0"/>
    <n v="240.89999999999964"/>
    <n v="248.2800000000002"/>
    <n v="757.73000000000093"/>
    <n v="1135.8399999999997"/>
    <n v="2120.1999999999989"/>
    <n v="400.30999999999995"/>
    <n v="-1.5999999999994543"/>
    <n v="0"/>
    <n v="0"/>
    <n v="2200.610000000001"/>
    <n v="0"/>
    <n v="2170.5699999999997"/>
    <n v="1722.0000000000009"/>
    <n v="0"/>
    <n v="2989.0799999999963"/>
    <x v="0"/>
    <x v="0"/>
    <s v="Componenti per impianti"/>
  </r>
  <r>
    <x v="17"/>
    <x v="12"/>
    <n v="43520.219999999979"/>
    <n v="89206.53"/>
    <x v="0"/>
    <n v="3053.1200000000003"/>
    <n v="2127.7600000000002"/>
    <n v="6235.239999999998"/>
    <n v="6075.4400000000005"/>
    <n v="0"/>
    <n v="8051.5999999999967"/>
    <n v="0"/>
    <n v="11698.930000000009"/>
    <n v="5910.630000000001"/>
    <n v="12472.02"/>
    <n v="4202.1800000000021"/>
    <n v="8613.4199999999837"/>
    <n v="3722.5000000000109"/>
    <n v="12832.040000000037"/>
    <n v="5017.0900000000074"/>
    <n v="3812.2299999999741"/>
    <n v="2495.4699999999975"/>
    <n v="4350.5300000000425"/>
    <n v="5401.1199999999808"/>
    <n v="11689.689999999973"/>
    <n v="7482.8699999999808"/>
    <n v="4003.0299999999988"/>
    <x v="0"/>
    <x v="0"/>
    <s v="Componenti per impianti"/>
  </r>
  <r>
    <x v="17"/>
    <x v="13"/>
    <n v="68009.930000000022"/>
    <n v="96058.9200000001"/>
    <x v="0"/>
    <n v="7625.4599999999991"/>
    <n v="5115.2500000000018"/>
    <n v="7257.0300000000043"/>
    <n v="5400.9099999999962"/>
    <n v="6264.850000000004"/>
    <n v="853.66000000000167"/>
    <n v="0"/>
    <n v="9848.1999999999935"/>
    <n v="5493.6699999999983"/>
    <n v="7212.6500000000051"/>
    <n v="8610.8999999999869"/>
    <n v="7313.2499999999854"/>
    <n v="2936.9399999999951"/>
    <n v="7171.1500000000378"/>
    <n v="1438.419999999991"/>
    <n v="4169.7199999999721"/>
    <n v="7932.6500000000015"/>
    <n v="13642.19000000001"/>
    <n v="3528.4900000000125"/>
    <n v="18410.420000000064"/>
    <n v="16921.520000000026"/>
    <n v="23284.499999999913"/>
    <x v="0"/>
    <x v="0"/>
    <s v="Componenti per impianti"/>
  </r>
  <r>
    <x v="17"/>
    <x v="14"/>
    <n v="220667.84000000011"/>
    <n v="260148.11000000007"/>
    <x v="0"/>
    <n v="22873.200000000012"/>
    <n v="15459.609999999991"/>
    <n v="16773.499999999993"/>
    <n v="26094.420000000013"/>
    <n v="8497.4000000000015"/>
    <n v="34084.909999999953"/>
    <n v="2111.5700000000288"/>
    <n v="21129.759999999995"/>
    <n v="25192.770000000026"/>
    <n v="36715.389999999839"/>
    <n v="23119.149999999936"/>
    <n v="21019.579999999929"/>
    <n v="25593.109999999913"/>
    <n v="28428.040000000037"/>
    <n v="13037.080000000002"/>
    <n v="9404.4700000001176"/>
    <n v="30518.75000000032"/>
    <n v="22069.860000000132"/>
    <n v="26121.909999999742"/>
    <n v="18912.669999999925"/>
    <n v="26829.40000000014"/>
    <n v="23452.489999999991"/>
    <x v="0"/>
    <x v="0"/>
    <s v="Componenti per impianti"/>
  </r>
  <r>
    <x v="17"/>
    <x v="15"/>
    <n v="36922.799999999981"/>
    <n v="36730.989999999976"/>
    <x v="0"/>
    <n v="3313.7"/>
    <n v="5064.32"/>
    <n v="8246.5499999999993"/>
    <n v="3734.6099999999969"/>
    <n v="4963.1299999999937"/>
    <n v="3576.989999999998"/>
    <n v="0"/>
    <n v="2353.6800000000021"/>
    <n v="684.08999999999287"/>
    <n v="5878.7300000000014"/>
    <n v="4038.080000000009"/>
    <n v="2564.1000000000022"/>
    <n v="3194.1699999999983"/>
    <n v="1626.1200000000026"/>
    <n v="2395.5300000000061"/>
    <n v="1749.0600000000013"/>
    <n v="3084.8300000000054"/>
    <n v="2830.75"/>
    <n v="2789.2900000000118"/>
    <n v="3139.2000000000044"/>
    <n v="4213.4299999999639"/>
    <n v="5164.6699999999946"/>
    <x v="0"/>
    <x v="0"/>
    <s v="Componenti per impianti"/>
  </r>
  <r>
    <x v="17"/>
    <x v="16"/>
    <n v="219307.61000000002"/>
    <n v="290508.55000000028"/>
    <x v="0"/>
    <n v="12669.980000000001"/>
    <n v="18382.21"/>
    <n v="15252.65"/>
    <n v="11255.490000000013"/>
    <n v="7315.7200000000048"/>
    <n v="16051.209999999992"/>
    <n v="0"/>
    <n v="21085.78"/>
    <n v="10638.829999999994"/>
    <n v="24872.699999999924"/>
    <n v="19287.529999999984"/>
    <n v="47658.330000000075"/>
    <n v="34855.570000000007"/>
    <n v="61622.45000000007"/>
    <n v="40029.180000000109"/>
    <n v="33493.47000000003"/>
    <n v="39591.349999999802"/>
    <n v="25927.18000000008"/>
    <n v="27875.679999999993"/>
    <n v="18368.609999999986"/>
    <n v="11791.120000000112"/>
    <n v="34340.790000000445"/>
    <x v="0"/>
    <x v="0"/>
    <s v="Componenti per impianti"/>
  </r>
  <r>
    <x v="17"/>
    <x v="17"/>
    <n v="172853.20000000007"/>
    <n v="250236.61000000028"/>
    <x v="0"/>
    <n v="15922.870000000004"/>
    <n v="10680.470000000001"/>
    <n v="39668.250000000007"/>
    <n v="34409.430000000015"/>
    <n v="12766.119999999981"/>
    <n v="20918.739999999983"/>
    <n v="0"/>
    <n v="38147.099999999991"/>
    <n v="10094.729999999981"/>
    <n v="21805.900000000023"/>
    <n v="16103.660000000033"/>
    <n v="12092.829999999987"/>
    <n v="20676.419999999955"/>
    <n v="28228.809999999998"/>
    <n v="11317.169999999955"/>
    <n v="14864.679999999935"/>
    <n v="5703.5400000000373"/>
    <n v="19566.380000000383"/>
    <n v="14500.549999999959"/>
    <n v="23422.379999999801"/>
    <n v="26099.890000000159"/>
    <n v="36135.520000000339"/>
    <x v="0"/>
    <x v="0"/>
    <s v="Componenti per impianti"/>
  </r>
  <r>
    <x v="1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17"/>
    <x v="19"/>
    <n v="53976.489999999983"/>
    <n v="110837.68999999999"/>
    <x v="0"/>
    <m/>
    <n v="4915.07"/>
    <n v="5905"/>
    <n v="8977.9399999999987"/>
    <n v="43.739999999999782"/>
    <n v="9739.5099999999948"/>
    <n v="1627.88"/>
    <n v="12786.23999999998"/>
    <n v="927.5699999999988"/>
    <n v="10310.939999999981"/>
    <n v="2164.4600000000009"/>
    <n v="3983.9199999999691"/>
    <n v="8302.9999999999982"/>
    <n v="10607.980000000003"/>
    <n v="2198.1699999999983"/>
    <n v="3741.220000000023"/>
    <n v="12397.940000000006"/>
    <n v="26840.419999999955"/>
    <n v="11108.970000000001"/>
    <n v="9634.6900000001042"/>
    <n v="9299.7599999999802"/>
    <n v="25316.06000000007"/>
    <x v="0"/>
    <x v="0"/>
    <s v="Componenti per impianti"/>
  </r>
  <r>
    <x v="17"/>
    <x v="20"/>
    <n v="227865.15999999974"/>
    <n v="234955.10999999969"/>
    <x v="0"/>
    <n v="24070.179999999993"/>
    <n v="9029.6200000000008"/>
    <n v="20962.82"/>
    <n v="23240.140000000014"/>
    <n v="12465.409999999996"/>
    <n v="24603.649999999965"/>
    <n v="0"/>
    <n v="25737.030000000064"/>
    <n v="32836.54"/>
    <n v="16060.379999999903"/>
    <n v="30235.18999999993"/>
    <n v="34072.260000000155"/>
    <n v="28855.92999999992"/>
    <n v="31531.239999999845"/>
    <n v="13037.810000000056"/>
    <n v="3934.6599999999162"/>
    <n v="23889.529999999882"/>
    <n v="13269.73000000004"/>
    <n v="17996.540000000066"/>
    <n v="29961.189999999886"/>
    <n v="23515.209999999905"/>
    <n v="20766.810000000027"/>
    <x v="0"/>
    <x v="0"/>
    <s v="Componenti per impianti"/>
  </r>
  <r>
    <x v="17"/>
    <x v="21"/>
    <n v="72986.390000000014"/>
    <n v="43675.200000000019"/>
    <x v="0"/>
    <n v="15572.85"/>
    <n v="2129.29"/>
    <n v="13441.069999999991"/>
    <n v="1476.6599999999999"/>
    <n v="5207.5800000000017"/>
    <n v="4042.04"/>
    <n v="1709.1899999999805"/>
    <n v="3752.3000000000047"/>
    <n v="-2102.6499999999869"/>
    <n v="5204.3100000000013"/>
    <n v="5526.18"/>
    <n v="3017.9200000000019"/>
    <n v="6023.0399999999936"/>
    <n v="4198.7099999999919"/>
    <n v="1372.7200000000084"/>
    <n v="1485.5700000000033"/>
    <n v="5289.5300000000134"/>
    <n v="1453.0599999999977"/>
    <n v="10429.029999999992"/>
    <n v="6397.489999999998"/>
    <n v="10517.85000000002"/>
    <n v="12033.150000000009"/>
    <x v="0"/>
    <x v="0"/>
    <s v="Componenti per impianti"/>
  </r>
  <r>
    <x v="18"/>
    <x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2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3"/>
    <n v="11893.6"/>
    <n v="0"/>
    <x v="0"/>
    <n v="0"/>
    <n v="0"/>
    <n v="0"/>
    <n v="0"/>
    <n v="0"/>
    <n v="0"/>
    <n v="3641.5"/>
    <n v="0"/>
    <n v="0"/>
    <n v="0"/>
    <n v="3460.45"/>
    <n v="0"/>
    <n v="2358.3499999999995"/>
    <n v="0"/>
    <n v="0"/>
    <n v="0"/>
    <n v="2433.3000000000011"/>
    <n v="0"/>
    <n v="0"/>
    <n v="0"/>
    <n v="0"/>
    <n v="0"/>
    <x v="0"/>
    <x v="0"/>
    <s v="Rame"/>
  </r>
  <r>
    <x v="18"/>
    <x v="4"/>
    <n v="28945.27"/>
    <n v="14593.75"/>
    <x v="0"/>
    <n v="0"/>
    <n v="0"/>
    <n v="10577.71"/>
    <n v="0"/>
    <n v="0"/>
    <n v="0"/>
    <n v="4527.0800000000017"/>
    <n v="4973.75"/>
    <n v="0"/>
    <n v="0"/>
    <n v="3969.5799999999981"/>
    <n v="0"/>
    <n v="5715.25"/>
    <n v="9620"/>
    <n v="0"/>
    <n v="0"/>
    <n v="4155.6500000000015"/>
    <n v="0"/>
    <n v="0"/>
    <n v="0"/>
    <n v="0"/>
    <n v="0"/>
    <x v="0"/>
    <x v="0"/>
    <s v="Rame"/>
  </r>
  <r>
    <x v="18"/>
    <x v="5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6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7"/>
    <n v="3548.65"/>
    <n v="0"/>
    <x v="0"/>
    <n v="0"/>
    <n v="0"/>
    <n v="0"/>
    <n v="0"/>
    <n v="3548.45"/>
    <n v="0"/>
    <n v="0"/>
    <n v="0"/>
    <n v="0.20000000000027285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8"/>
    <n v="16106.24"/>
    <n v="0"/>
    <x v="0"/>
    <n v="0"/>
    <n v="0"/>
    <n v="5531.8"/>
    <n v="0"/>
    <n v="0"/>
    <n v="0"/>
    <n v="0"/>
    <n v="0"/>
    <n v="0"/>
    <n v="0"/>
    <n v="3819.8"/>
    <n v="0"/>
    <n v="2138.6399999999994"/>
    <n v="0"/>
    <n v="0"/>
    <n v="0"/>
    <n v="4616"/>
    <n v="0"/>
    <n v="0"/>
    <n v="0"/>
    <n v="0"/>
    <n v="0"/>
    <x v="0"/>
    <x v="0"/>
    <s v="Rame"/>
  </r>
  <r>
    <x v="18"/>
    <x v="9"/>
    <n v="21370.880000000001"/>
    <n v="18938.439999999999"/>
    <x v="0"/>
    <n v="0"/>
    <n v="0"/>
    <n v="7729.43"/>
    <n v="8110.98"/>
    <n v="0"/>
    <n v="5680.3600000000006"/>
    <n v="0"/>
    <n v="0"/>
    <n v="0"/>
    <n v="0"/>
    <n v="0"/>
    <n v="4777.9900000000016"/>
    <n v="6322.4499999999989"/>
    <n v="369.10999999999694"/>
    <n v="0"/>
    <n v="0"/>
    <n v="7319.0000000000018"/>
    <n v="0"/>
    <n v="0"/>
    <n v="0"/>
    <n v="0"/>
    <n v="0"/>
    <x v="0"/>
    <x v="0"/>
    <s v="Rame"/>
  </r>
  <r>
    <x v="18"/>
    <x v="10"/>
    <n v="16467.63"/>
    <n v="0"/>
    <x v="0"/>
    <n v="4912.18"/>
    <n v="0"/>
    <n v="5858.4499999999989"/>
    <n v="0"/>
    <n v="5697.0000000000018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1"/>
    <n v="20760.82"/>
    <n v="0"/>
    <x v="0"/>
    <n v="5338.63"/>
    <n v="0"/>
    <n v="7220.8499999999995"/>
    <n v="0"/>
    <n v="0"/>
    <n v="0"/>
    <n v="0"/>
    <n v="0"/>
    <n v="0"/>
    <n v="0"/>
    <n v="0"/>
    <n v="0"/>
    <n v="0"/>
    <n v="0"/>
    <n v="0"/>
    <n v="0"/>
    <n v="8201.34"/>
    <n v="0"/>
    <n v="0"/>
    <n v="0"/>
    <n v="0"/>
    <n v="0"/>
    <x v="0"/>
    <x v="0"/>
    <s v="Rame"/>
  </r>
  <r>
    <x v="18"/>
    <x v="12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3"/>
    <n v="10336.5"/>
    <n v="16027.7"/>
    <x v="0"/>
    <n v="0"/>
    <n v="0"/>
    <n v="0"/>
    <n v="0"/>
    <n v="0"/>
    <n v="10688.2"/>
    <n v="0"/>
    <n v="-6"/>
    <n v="7255.5"/>
    <n v="0"/>
    <n v="0"/>
    <n v="0"/>
    <n v="0"/>
    <n v="5345.5"/>
    <n v="0"/>
    <n v="0"/>
    <n v="0"/>
    <n v="0"/>
    <n v="3081"/>
    <n v="0"/>
    <n v="0"/>
    <n v="0"/>
    <x v="0"/>
    <x v="0"/>
    <s v="Rame"/>
  </r>
  <r>
    <x v="18"/>
    <x v="14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5"/>
    <n v="19990.419999999998"/>
    <n v="0"/>
    <x v="0"/>
    <n v="0"/>
    <n v="0"/>
    <n v="4708.25"/>
    <n v="0"/>
    <n v="0"/>
    <n v="0"/>
    <n v="0"/>
    <n v="0"/>
    <n v="0"/>
    <n v="0"/>
    <n v="5630.9"/>
    <n v="0"/>
    <n v="7907.7199999999993"/>
    <n v="0"/>
    <n v="0"/>
    <n v="0"/>
    <n v="0"/>
    <n v="0"/>
    <n v="1743.5499999999993"/>
    <n v="0"/>
    <n v="0"/>
    <n v="0"/>
    <x v="0"/>
    <x v="0"/>
    <s v="Rame"/>
  </r>
  <r>
    <x v="18"/>
    <x v="16"/>
    <n v="13575"/>
    <n v="0"/>
    <x v="0"/>
    <n v="0"/>
    <n v="0"/>
    <n v="0"/>
    <n v="0"/>
    <n v="0"/>
    <n v="0"/>
    <n v="0"/>
    <n v="0"/>
    <n v="0"/>
    <n v="0"/>
    <n v="3870"/>
    <n v="0"/>
    <n v="4548"/>
    <n v="0"/>
    <n v="0"/>
    <n v="0"/>
    <n v="0"/>
    <n v="0"/>
    <n v="5157"/>
    <n v="0"/>
    <n v="0"/>
    <n v="0"/>
    <x v="0"/>
    <x v="0"/>
    <s v="Rame"/>
  </r>
  <r>
    <x v="18"/>
    <x v="17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8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19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18"/>
    <x v="20"/>
    <n v="90945.53"/>
    <n v="0"/>
    <x v="0"/>
    <n v="7747.36"/>
    <n v="0"/>
    <n v="5041.0999999999995"/>
    <n v="0"/>
    <n v="4826.25"/>
    <n v="0"/>
    <n v="0"/>
    <n v="0"/>
    <n v="5668"/>
    <n v="0"/>
    <n v="12846"/>
    <n v="0"/>
    <n v="42238.87"/>
    <n v="0"/>
    <n v="0"/>
    <n v="0"/>
    <n v="8201.1999999999971"/>
    <n v="0"/>
    <n v="4376.75"/>
    <n v="0"/>
    <n v="0"/>
    <n v="0"/>
    <x v="0"/>
    <x v="0"/>
    <s v="Rame"/>
  </r>
  <r>
    <x v="18"/>
    <x v="21"/>
    <n v="141240.37"/>
    <n v="14798.61"/>
    <x v="0"/>
    <n v="23888.78"/>
    <n v="10159.280000000001"/>
    <n v="8148.2100000000028"/>
    <n v="4639.33"/>
    <n v="4614.6799999999967"/>
    <n v="0"/>
    <n v="10361.14"/>
    <n v="0"/>
    <n v="0"/>
    <n v="0"/>
    <n v="11094.880000000005"/>
    <n v="0"/>
    <n v="64545.479999999996"/>
    <n v="0"/>
    <n v="0"/>
    <n v="0"/>
    <n v="12830.300000000003"/>
    <n v="0"/>
    <n v="5756.8999999999942"/>
    <n v="0"/>
    <n v="0"/>
    <n v="0"/>
    <x v="0"/>
    <x v="0"/>
    <s v="Rame"/>
  </r>
  <r>
    <x v="19"/>
    <x v="0"/>
    <n v="23824.39"/>
    <n v="14520.579999999998"/>
    <x v="0"/>
    <n v="2234.71"/>
    <n v="5207.16"/>
    <n v="2472.4300000000003"/>
    <n v="5162.68"/>
    <n v="254.25"/>
    <n v="185.61000000000058"/>
    <n v="1461.0000000000009"/>
    <n v="111.36999999999898"/>
    <n v="0"/>
    <n v="0"/>
    <n v="0"/>
    <n v="0"/>
    <n v="7467.3499999999985"/>
    <n v="0"/>
    <n v="4155.0000000000018"/>
    <n v="0"/>
    <n v="-1057.8000000000029"/>
    <n v="0"/>
    <n v="2983.6900000000023"/>
    <n v="0"/>
    <n v="3853.7599999999984"/>
    <n v="0"/>
    <x v="0"/>
    <x v="0"/>
    <s v="Elettropompe"/>
  </r>
  <r>
    <x v="19"/>
    <x v="1"/>
    <n v="0"/>
    <n v="3059"/>
    <x v="0"/>
    <m/>
    <m/>
    <n v="0"/>
    <n v="0"/>
    <n v="0"/>
    <n v="0"/>
    <n v="0"/>
    <n v="0"/>
    <n v="0"/>
    <n v="0"/>
    <n v="0"/>
    <n v="1899.25"/>
    <n v="0"/>
    <n v="0"/>
    <n v="0"/>
    <n v="279.09999999999991"/>
    <n v="0"/>
    <n v="342.65000000000009"/>
    <n v="0"/>
    <n v="538"/>
    <n v="0"/>
    <n v="0"/>
    <x v="0"/>
    <x v="0"/>
    <s v="Elettropompe"/>
  </r>
  <r>
    <x v="1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3"/>
    <n v="3170.35"/>
    <n v="4014.45"/>
    <x v="0"/>
    <m/>
    <m/>
    <n v="0"/>
    <n v="0"/>
    <n v="0"/>
    <n v="1076.01"/>
    <n v="0"/>
    <n v="0"/>
    <n v="0"/>
    <n v="0"/>
    <n v="0"/>
    <n v="0"/>
    <n v="1717"/>
    <n v="0"/>
    <n v="0"/>
    <n v="0"/>
    <n v="0"/>
    <n v="0"/>
    <n v="0"/>
    <n v="1485.09"/>
    <n v="1453.35"/>
    <n v="599.46"/>
    <x v="0"/>
    <x v="0"/>
    <s v="Elettropompe"/>
  </r>
  <r>
    <x v="19"/>
    <x v="4"/>
    <n v="620637.25999999978"/>
    <n v="574779.54000000027"/>
    <x v="0"/>
    <n v="53195.239999999991"/>
    <n v="34103.050000000003"/>
    <n v="41638.589999999997"/>
    <n v="74291.05"/>
    <n v="69933.090000000026"/>
    <n v="56221.850000000006"/>
    <n v="31371.5"/>
    <n v="76305.00999999998"/>
    <n v="52960.010000000097"/>
    <n v="26959.400000000111"/>
    <n v="95155.049999999872"/>
    <n v="129237.12999999989"/>
    <n v="109908.33000000002"/>
    <n v="40919.099999999511"/>
    <n v="95229.139999999839"/>
    <n v="37139.150000000081"/>
    <n v="22782.599999999744"/>
    <n v="20804.470000000205"/>
    <n v="28481.339999999967"/>
    <n v="58816.960000000254"/>
    <n v="19982.370000000228"/>
    <n v="59426.529999999795"/>
    <x v="0"/>
    <x v="0"/>
    <s v="Elettropompe"/>
  </r>
  <r>
    <x v="19"/>
    <x v="5"/>
    <n v="2887.21"/>
    <n v="3834.2100000000009"/>
    <x v="0"/>
    <m/>
    <m/>
    <n v="0"/>
    <n v="0"/>
    <n v="0"/>
    <n v="269.77999999999997"/>
    <n v="0"/>
    <n v="0"/>
    <n v="328.92"/>
    <n v="1687.8700000000001"/>
    <n v="141.51"/>
    <n v="635.46000000000095"/>
    <n v="323.95999999999998"/>
    <n v="0"/>
    <n v="930.04000000000008"/>
    <n v="224.27999999999975"/>
    <n v="332.8599999999999"/>
    <n v="-224.27999999999975"/>
    <n v="0"/>
    <n v="411.17999999999984"/>
    <n v="829.92000000000007"/>
    <n v="143.73000000000002"/>
    <x v="0"/>
    <x v="0"/>
    <s v="Elettropompe"/>
  </r>
  <r>
    <x v="1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7"/>
    <n v="24215.06"/>
    <n v="8437.9499999999935"/>
    <x v="0"/>
    <n v="763"/>
    <m/>
    <n v="175.08000000000004"/>
    <n v="1161.23"/>
    <n v="3963.42"/>
    <n v="0"/>
    <n v="0"/>
    <n v="0"/>
    <n v="186.01000000000022"/>
    <n v="658.06"/>
    <n v="1387.8500000000004"/>
    <n v="1055.5100000000002"/>
    <n v="13357.779999999999"/>
    <n v="341.75999999999976"/>
    <n v="1403.5200000000004"/>
    <n v="983.45000000000027"/>
    <n v="0"/>
    <n v="606.09000000000015"/>
    <n v="784.76000000000931"/>
    <n v="1438.2100000000009"/>
    <n v="2193.6399999999921"/>
    <n v="0"/>
    <x v="0"/>
    <x v="0"/>
    <s v="Elettropompe"/>
  </r>
  <r>
    <x v="1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10"/>
    <n v="70114.429999999993"/>
    <n v="75388.069999999978"/>
    <x v="0"/>
    <n v="4407.5700000000006"/>
    <n v="1591.28"/>
    <n v="6941.9199999999992"/>
    <n v="12103.14"/>
    <n v="9439.079999999989"/>
    <n v="3758.4499999999989"/>
    <n v="1236"/>
    <n v="1505.6100000000006"/>
    <n v="3455.8799999999901"/>
    <n v="2920.0699999999997"/>
    <n v="1725.2400000000125"/>
    <n v="9182.25"/>
    <n v="11703.550000000021"/>
    <n v="8456.6400000000031"/>
    <n v="1875.6600000000108"/>
    <n v="3673.9099999999962"/>
    <n v="7314.580000000009"/>
    <n v="6541.9200000000128"/>
    <n v="5386.2599999999875"/>
    <n v="9026.109999999986"/>
    <n v="16628.689999999973"/>
    <n v="6381.2800000000425"/>
    <x v="0"/>
    <x v="0"/>
    <s v="Elettropompe"/>
  </r>
  <r>
    <x v="19"/>
    <x v="11"/>
    <n v="9134.489999999998"/>
    <n v="5534.0999999999985"/>
    <x v="0"/>
    <n v="308.25"/>
    <m/>
    <n v="0"/>
    <n v="752.49"/>
    <n v="0"/>
    <n v="0"/>
    <n v="1402.39"/>
    <n v="0"/>
    <n v="2287.41"/>
    <n v="3189.8599999999997"/>
    <n v="674.17000000000007"/>
    <n v="0"/>
    <n v="1805.7999999999984"/>
    <n v="0"/>
    <n v="1949.3700000000008"/>
    <n v="0"/>
    <n v="0"/>
    <n v="412.51000000000067"/>
    <n v="0"/>
    <n v="472.13999999999942"/>
    <n v="707.09999999999854"/>
    <n v="864.18000000000029"/>
    <x v="0"/>
    <x v="0"/>
    <s v="Elettropompe"/>
  </r>
  <r>
    <x v="19"/>
    <x v="12"/>
    <n v="6420.5700000000006"/>
    <n v="8436.8499999999985"/>
    <x v="0"/>
    <m/>
    <m/>
    <n v="0"/>
    <n v="335.97"/>
    <n v="0"/>
    <n v="1472"/>
    <n v="0"/>
    <n v="0"/>
    <n v="0"/>
    <n v="1724.4399999999998"/>
    <n v="1447.12"/>
    <n v="827.24000000000069"/>
    <n v="0"/>
    <n v="234.95999999999822"/>
    <n v="0"/>
    <n v="281.2400000000016"/>
    <n v="420.97"/>
    <n v="1302.0499999999984"/>
    <n v="3072.2700000000004"/>
    <n v="778.74000000000069"/>
    <n v="1480.21"/>
    <n v="1076.4399999999996"/>
    <x v="0"/>
    <x v="0"/>
    <s v="Elettropompe"/>
  </r>
  <r>
    <x v="19"/>
    <x v="13"/>
    <n v="7835.77"/>
    <n v="13933.559999999998"/>
    <x v="0"/>
    <n v="228.95"/>
    <m/>
    <n v="0"/>
    <n v="5113.1399999999994"/>
    <n v="272.65000000000003"/>
    <n v="203.36000000000058"/>
    <n v="0"/>
    <n v="0"/>
    <n v="-186.20000000000005"/>
    <n v="0"/>
    <n v="5688.1200000000008"/>
    <n v="1690.5400000000018"/>
    <n v="887.97999999999956"/>
    <n v="3405.699999999998"/>
    <n v="0"/>
    <n v="449.45000000000073"/>
    <n v="463.6800000000012"/>
    <n v="224.27999999999884"/>
    <n v="0"/>
    <n v="2366.5"/>
    <n v="480.58999999999924"/>
    <n v="3984.9600000000009"/>
    <x v="0"/>
    <x v="0"/>
    <s v="Elettropompe"/>
  </r>
  <r>
    <x v="19"/>
    <x v="14"/>
    <n v="105124.74999999999"/>
    <n v="111973.38999999998"/>
    <x v="0"/>
    <n v="10619.18"/>
    <n v="19270.75"/>
    <n v="14959.580000000002"/>
    <n v="7522.2499999999964"/>
    <n v="14742.439999999995"/>
    <n v="18202.220000000005"/>
    <n v="972.92999999999302"/>
    <n v="21235.800000000003"/>
    <n v="3534.8000000000102"/>
    <n v="6255.570000000007"/>
    <n v="13931.57"/>
    <n v="6651.0500000000029"/>
    <n v="14613.100000000006"/>
    <n v="13140.120000000024"/>
    <n v="10181.309999999998"/>
    <n v="1427.5599999999686"/>
    <n v="4923.0200000000041"/>
    <n v="2981.929999999993"/>
    <n v="9476.8499999999913"/>
    <n v="8116.1699999999983"/>
    <n v="7169.9699999999866"/>
    <n v="10019.250000000044"/>
    <x v="0"/>
    <x v="0"/>
    <s v="Elettropompe"/>
  </r>
  <r>
    <x v="19"/>
    <x v="15"/>
    <n v="2444.9499999999998"/>
    <n v="332.86"/>
    <x v="0"/>
    <m/>
    <m/>
    <n v="0"/>
    <n v="0"/>
    <n v="0"/>
    <n v="0"/>
    <n v="0"/>
    <n v="0"/>
    <n v="0"/>
    <n v="332.86"/>
    <n v="0"/>
    <n v="0"/>
    <n v="0"/>
    <n v="0"/>
    <n v="0"/>
    <n v="0"/>
    <n v="0"/>
    <n v="0"/>
    <n v="2444.9499999999998"/>
    <n v="0"/>
    <n v="0"/>
    <n v="0"/>
    <x v="0"/>
    <x v="0"/>
    <s v="Elettropompe"/>
  </r>
  <r>
    <x v="19"/>
    <x v="16"/>
    <n v="0"/>
    <n v="2199.3000000000002"/>
    <x v="0"/>
    <m/>
    <m/>
    <n v="0"/>
    <n v="0"/>
    <n v="0"/>
    <n v="0"/>
    <n v="0"/>
    <n v="0"/>
    <n v="0"/>
    <n v="1099.6500000000001"/>
    <n v="0"/>
    <n v="0"/>
    <n v="0"/>
    <n v="1099.6500000000001"/>
    <n v="0"/>
    <n v="0"/>
    <n v="0"/>
    <n v="0"/>
    <n v="0"/>
    <n v="0"/>
    <n v="0"/>
    <n v="0"/>
    <x v="0"/>
    <x v="0"/>
    <s v="Elettropompe"/>
  </r>
  <r>
    <x v="1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18"/>
    <n v="0"/>
    <n v="3507.73"/>
    <x v="0"/>
    <m/>
    <m/>
    <n v="0"/>
    <n v="0"/>
    <n v="0"/>
    <n v="3507.73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19"/>
    <x v="19"/>
    <n v="1900.47"/>
    <n v="11923.179999999998"/>
    <x v="0"/>
    <n v="373.68"/>
    <n v="537.11"/>
    <n v="0"/>
    <n v="2659.7499999999995"/>
    <n v="0"/>
    <n v="319.95000000000027"/>
    <n v="0"/>
    <n v="6225.4400000000023"/>
    <n v="0"/>
    <n v="284.34999999999854"/>
    <n v="0"/>
    <n v="0"/>
    <n v="1526.79"/>
    <n v="0"/>
    <n v="0"/>
    <n v="0"/>
    <n v="0"/>
    <n v="0"/>
    <n v="0"/>
    <n v="1896.5799999999981"/>
    <n v="0"/>
    <n v="313.72000000000298"/>
    <x v="0"/>
    <x v="0"/>
    <s v="Elettropompe"/>
  </r>
  <r>
    <x v="19"/>
    <x v="20"/>
    <n v="15712.940000000002"/>
    <n v="14846.56"/>
    <x v="0"/>
    <n v="587.70000000000005"/>
    <n v="2412.34"/>
    <n v="879.3"/>
    <n v="0"/>
    <n v="985.5"/>
    <n v="1070.48"/>
    <n v="0"/>
    <n v="3039.57"/>
    <n v="1957.3000000000002"/>
    <n v="522.43000000000029"/>
    <n v="4923.63"/>
    <n v="2794.5999999999995"/>
    <n v="0"/>
    <n v="3732.66"/>
    <n v="4075.3000000000011"/>
    <n v="-522.43000000000029"/>
    <n v="0"/>
    <n v="0"/>
    <n v="507.30000000000109"/>
    <n v="0"/>
    <n v="1796.9099999999999"/>
    <n v="1647.83"/>
    <x v="0"/>
    <x v="0"/>
    <s v="Elettropompe"/>
  </r>
  <r>
    <x v="19"/>
    <x v="21"/>
    <n v="7982.81"/>
    <n v="0"/>
    <x v="0"/>
    <m/>
    <m/>
    <n v="0"/>
    <n v="0"/>
    <n v="0"/>
    <n v="0"/>
    <n v="0"/>
    <n v="0"/>
    <n v="37.369999999999997"/>
    <n v="0"/>
    <n v="507.29999999999995"/>
    <n v="0"/>
    <n v="0"/>
    <n v="0"/>
    <n v="0"/>
    <n v="0"/>
    <n v="3502.83"/>
    <n v="0"/>
    <n v="3935.3100000000004"/>
    <n v="0"/>
    <n v="0"/>
    <n v="0"/>
    <x v="0"/>
    <x v="0"/>
    <s v="Elettropompe"/>
  </r>
  <r>
    <x v="2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"/>
    <n v="5399.4"/>
    <n v="4788.3999999999996"/>
    <x v="0"/>
    <m/>
    <m/>
    <n v="630"/>
    <n v="0"/>
    <n v="2731.4"/>
    <n v="753"/>
    <n v="0"/>
    <n v="0"/>
    <n v="0"/>
    <n v="0"/>
    <n v="0"/>
    <n v="1450"/>
    <n v="999.99999999999955"/>
    <n v="0"/>
    <n v="0"/>
    <n v="1092.1999999999998"/>
    <n v="0"/>
    <n v="0"/>
    <n v="1038"/>
    <n v="1493.1999999999998"/>
    <n v="0"/>
    <n v="0"/>
    <x v="0"/>
    <x v="0"/>
    <s v="Elettropompe"/>
  </r>
  <r>
    <x v="20"/>
    <x v="2"/>
    <n v="5237.26"/>
    <n v="7375.96"/>
    <x v="0"/>
    <m/>
    <m/>
    <n v="1477.06"/>
    <n v="1496.44"/>
    <n v="0"/>
    <n v="2317.3200000000002"/>
    <n v="402.79999999999995"/>
    <n v="545"/>
    <n v="1130.4000000000003"/>
    <n v="0"/>
    <n v="0"/>
    <n v="207.19999999999982"/>
    <n v="1727.6799999999994"/>
    <n v="0"/>
    <n v="0"/>
    <n v="0"/>
    <n v="0"/>
    <n v="2810"/>
    <n v="499.32000000000062"/>
    <n v="0"/>
    <n v="0"/>
    <n v="160"/>
    <x v="0"/>
    <x v="0"/>
    <s v="Elettropompe"/>
  </r>
  <r>
    <x v="2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4"/>
    <n v="17043.650000000001"/>
    <n v="31200.39"/>
    <x v="0"/>
    <m/>
    <m/>
    <n v="738.17"/>
    <n v="4531.41"/>
    <n v="573.22000000000014"/>
    <n v="1455.9700000000003"/>
    <n v="193.02999999999997"/>
    <n v="815.76999999999953"/>
    <n v="1011.71"/>
    <n v="2540.4300000000003"/>
    <n v="3229.04"/>
    <n v="6056.2199999999993"/>
    <n v="8504.8799999999992"/>
    <n v="7062.8100000000013"/>
    <n v="342.40999999999985"/>
    <n v="3987.6699999999983"/>
    <n v="453.96000000000095"/>
    <n v="873"/>
    <n v="242.5"/>
    <n v="2122.380000000001"/>
    <n v="1754.7300000000014"/>
    <n v="4652.9600000000028"/>
    <x v="0"/>
    <x v="0"/>
    <s v="Elettropompe"/>
  </r>
  <r>
    <x v="20"/>
    <x v="5"/>
    <n v="0"/>
    <n v="196.2"/>
    <x v="0"/>
    <m/>
    <m/>
    <n v="0"/>
    <n v="0"/>
    <n v="0"/>
    <n v="0"/>
    <n v="0"/>
    <n v="196.2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6"/>
    <n v="627.80999999999995"/>
    <n v="745.38"/>
    <x v="0"/>
    <m/>
    <m/>
    <n v="0"/>
    <n v="0"/>
    <n v="0"/>
    <n v="0"/>
    <n v="0"/>
    <n v="0"/>
    <n v="0"/>
    <n v="0"/>
    <n v="627.80999999999995"/>
    <n v="0"/>
    <n v="0"/>
    <n v="0"/>
    <n v="0"/>
    <n v="0"/>
    <n v="0"/>
    <n v="0"/>
    <n v="0"/>
    <n v="745.38"/>
    <n v="0"/>
    <n v="0"/>
    <x v="0"/>
    <x v="0"/>
    <s v="Elettropompe"/>
  </r>
  <r>
    <x v="2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8"/>
    <n v="11586.72"/>
    <n v="5996.52"/>
    <x v="0"/>
    <m/>
    <m/>
    <n v="0"/>
    <n v="0"/>
    <n v="449.4"/>
    <n v="229.25"/>
    <n v="0"/>
    <n v="1252.3599999999999"/>
    <n v="288.39999999999998"/>
    <n v="348.70000000000005"/>
    <n v="755.31"/>
    <n v="1079.1199999999999"/>
    <n v="6418.42"/>
    <n v="642.60000000000036"/>
    <n v="1276.5999999999995"/>
    <n v="0"/>
    <n v="945"/>
    <n v="0"/>
    <n v="0"/>
    <n v="990.90000000000009"/>
    <n v="1453.5900000000001"/>
    <n v="0"/>
    <x v="0"/>
    <x v="0"/>
    <s v="Elettropompe"/>
  </r>
  <r>
    <x v="20"/>
    <x v="9"/>
    <n v="21258.3"/>
    <n v="8092.86"/>
    <x v="0"/>
    <m/>
    <m/>
    <n v="1208.56"/>
    <n v="4092.31"/>
    <n v="0"/>
    <n v="2217.5499999999997"/>
    <n v="0"/>
    <n v="240"/>
    <n v="649"/>
    <n v="0"/>
    <n v="16803.439999999999"/>
    <n v="399"/>
    <n v="2597.2999999999993"/>
    <n v="1144"/>
    <n v="0"/>
    <n v="0"/>
    <n v="0"/>
    <n v="0"/>
    <n v="0"/>
    <n v="0"/>
    <n v="0"/>
    <n v="0"/>
    <x v="0"/>
    <x v="0"/>
    <s v="Elettropompe"/>
  </r>
  <r>
    <x v="2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1"/>
    <n v="2620.2600000000002"/>
    <n v="12041.57"/>
    <x v="0"/>
    <m/>
    <m/>
    <n v="0"/>
    <n v="4116.2"/>
    <n v="0"/>
    <n v="0"/>
    <n v="0"/>
    <n v="2371.4899999999998"/>
    <n v="0"/>
    <n v="1099"/>
    <n v="1468.56"/>
    <n v="0"/>
    <n v="781.15999999999985"/>
    <n v="3746.9800000000005"/>
    <n v="0"/>
    <n v="707.89999999999964"/>
    <n v="370.54000000000042"/>
    <n v="0"/>
    <n v="0"/>
    <n v="0"/>
    <n v="0"/>
    <n v="2897.0300000000007"/>
    <x v="0"/>
    <x v="0"/>
    <s v="Elettropompe"/>
  </r>
  <r>
    <x v="2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3"/>
    <n v="1749"/>
    <n v="2985.2"/>
    <x v="0"/>
    <m/>
    <m/>
    <n v="0"/>
    <n v="0"/>
    <n v="0"/>
    <n v="0"/>
    <n v="91"/>
    <n v="0"/>
    <n v="0"/>
    <n v="0"/>
    <n v="0"/>
    <n v="847.6"/>
    <n v="394"/>
    <n v="677.6"/>
    <n v="394"/>
    <n v="0"/>
    <n v="0"/>
    <n v="0"/>
    <n v="0"/>
    <n v="589.99999999999977"/>
    <n v="870"/>
    <n v="0"/>
    <x v="0"/>
    <x v="0"/>
    <s v="Elettropompe"/>
  </r>
  <r>
    <x v="20"/>
    <x v="14"/>
    <n v="44608.36"/>
    <n v="53697.88"/>
    <x v="0"/>
    <m/>
    <m/>
    <n v="4748.55"/>
    <n v="7608.2"/>
    <n v="2501.3999999999996"/>
    <n v="3680.7"/>
    <n v="1789.9000000000005"/>
    <n v="9257.31"/>
    <n v="6507.48"/>
    <n v="5838.0499999999993"/>
    <n v="3210.9100000000017"/>
    <n v="8674.1899999999987"/>
    <n v="18824.91"/>
    <n v="4470.5500000000029"/>
    <n v="501.77999999999884"/>
    <n v="2415.6500000000015"/>
    <n v="3207.6800000000003"/>
    <n v="5429.25"/>
    <n v="1075.25"/>
    <n v="4083.4799999999959"/>
    <n v="2240.5"/>
    <n v="4480.8500000000058"/>
    <x v="0"/>
    <x v="0"/>
    <s v="Elettropompe"/>
  </r>
  <r>
    <x v="2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6"/>
    <n v="179037.25"/>
    <n v="200817.38"/>
    <x v="0"/>
    <m/>
    <m/>
    <n v="12822.76"/>
    <n v="42705.8"/>
    <n v="8101.9999999999982"/>
    <n v="42313.94"/>
    <n v="0"/>
    <n v="11091.559999999998"/>
    <n v="79989.590000000011"/>
    <n v="1753.0999999999913"/>
    <n v="956.30999999999767"/>
    <n v="30177.430000000008"/>
    <n v="30592.699999999983"/>
    <n v="35943.029999999984"/>
    <n v="707.65000000002328"/>
    <n v="1682.1600000000035"/>
    <n v="8793.3899999999849"/>
    <n v="9418.2600000000093"/>
    <n v="14250"/>
    <n v="2909.25"/>
    <n v="22822.850000000006"/>
    <n v="28733.950000000012"/>
    <x v="0"/>
    <x v="0"/>
    <s v="Elettropompe"/>
  </r>
  <r>
    <x v="2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20"/>
    <x v="20"/>
    <n v="117463.94"/>
    <n v="125605.15"/>
    <x v="0"/>
    <m/>
    <m/>
    <n v="14344.1"/>
    <n v="14882.82"/>
    <n v="6633.8000000000011"/>
    <n v="6659.3499999999985"/>
    <n v="229.94999999999709"/>
    <n v="7681.6200000000026"/>
    <n v="10001.400000000001"/>
    <n v="4591.1500000000015"/>
    <n v="16691.43"/>
    <n v="20231.619999999995"/>
    <n v="17664.620000000003"/>
    <n v="23230.790000000008"/>
    <n v="14376.550000000003"/>
    <n v="6175.7399999999907"/>
    <n v="15161.299999999988"/>
    <n v="11926.600000000006"/>
    <n v="10098.700000000012"/>
    <n v="17963.369999999995"/>
    <n v="12262.089999999997"/>
    <n v="2588.5500000000029"/>
    <x v="0"/>
    <x v="0"/>
    <s v="Elettropompe"/>
  </r>
  <r>
    <x v="20"/>
    <x v="21"/>
    <n v="40671.79"/>
    <n v="74127.58"/>
    <x v="0"/>
    <m/>
    <m/>
    <n v="1675"/>
    <n v="22018.55"/>
    <n v="0"/>
    <n v="3639.7099999999991"/>
    <n v="0"/>
    <n v="14215.619999999999"/>
    <n v="8116"/>
    <n v="14487.660000000003"/>
    <n v="9219.7999999999993"/>
    <n v="1537.0400000000009"/>
    <n v="230.40000000000146"/>
    <n v="0"/>
    <n v="792"/>
    <n v="0"/>
    <n v="0"/>
    <n v="4317"/>
    <n v="20638.59"/>
    <n v="13912"/>
    <n v="0"/>
    <n v="4346.3699999999953"/>
    <x v="0"/>
    <x v="0"/>
    <s v="Elettropompe"/>
  </r>
  <r>
    <x v="2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2"/>
    <n v="67.61"/>
    <n v="0"/>
    <x v="0"/>
    <m/>
    <m/>
    <n v="67.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3"/>
    <n v="807.04"/>
    <n v="5980.2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5173.18"/>
    <n v="807.04"/>
    <n v="1128.6799999999994"/>
    <x v="0"/>
    <x v="0"/>
    <s v="Valvole"/>
  </r>
  <r>
    <x v="21"/>
    <x v="4"/>
    <n v="40122.089999999997"/>
    <n v="88796.28"/>
    <x v="0"/>
    <m/>
    <m/>
    <n v="7421.21"/>
    <n v="21155.82"/>
    <n v="0"/>
    <n v="2159.8000000000029"/>
    <n v="413.55000000000018"/>
    <n v="964.2699999999968"/>
    <n v="481.93000000000029"/>
    <n v="2131.7999999999993"/>
    <n v="10174.51"/>
    <n v="43273.78"/>
    <n v="7499.6100000000006"/>
    <n v="7760.2899999999936"/>
    <n v="1825.8599999999969"/>
    <n v="93.389999999999418"/>
    <n v="854.04000000000087"/>
    <n v="3491.9100000000035"/>
    <n v="10737.650000000001"/>
    <n v="7051.4900000000052"/>
    <n v="713.72999999999593"/>
    <n v="0"/>
    <x v="0"/>
    <x v="0"/>
    <s v="Valvole"/>
  </r>
  <r>
    <x v="2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6"/>
    <n v="593.84"/>
    <n v="1251.3"/>
    <x v="0"/>
    <m/>
    <m/>
    <n v="593.84"/>
    <n v="413.1"/>
    <n v="0"/>
    <n v="111.39999999999998"/>
    <n v="0"/>
    <n v="0"/>
    <n v="0"/>
    <n v="0"/>
    <n v="0"/>
    <n v="0"/>
    <n v="0"/>
    <n v="422.01"/>
    <n v="0"/>
    <n v="0"/>
    <n v="0"/>
    <n v="239.67000000000007"/>
    <n v="0"/>
    <n v="65.119999999999891"/>
    <n v="0"/>
    <n v="0"/>
    <x v="0"/>
    <x v="0"/>
    <s v="Valvole"/>
  </r>
  <r>
    <x v="2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1"/>
    <n v="33538.44"/>
    <n v="37339.25"/>
    <x v="0"/>
    <m/>
    <m/>
    <n v="10090.799999999999"/>
    <n v="8533.56"/>
    <n v="0"/>
    <n v="198.82999999999993"/>
    <n v="129.5"/>
    <n v="3334.42"/>
    <n v="6359.369999999999"/>
    <n v="5407.0300000000007"/>
    <n v="870.07000000000335"/>
    <n v="581.63999999999942"/>
    <n v="1102.5399999999972"/>
    <n v="5945.0400000000009"/>
    <n v="60.05000000000291"/>
    <n v="834.88999999999942"/>
    <n v="6149.4399999999987"/>
    <n v="1030.2900000000009"/>
    <n v="2830.369999999999"/>
    <n v="5527.25"/>
    <n v="5946.3000000000029"/>
    <n v="5703.0300000000025"/>
    <x v="0"/>
    <x v="0"/>
    <s v="Valvole"/>
  </r>
  <r>
    <x v="21"/>
    <x v="12"/>
    <n v="17128.64"/>
    <n v="22622.939999999995"/>
    <x v="0"/>
    <m/>
    <m/>
    <n v="4731.25"/>
    <n v="3999.58"/>
    <n v="0"/>
    <n v="1997.5599999999995"/>
    <n v="0"/>
    <n v="391.55000000000018"/>
    <n v="4908.3999999999996"/>
    <n v="2187.0100000000011"/>
    <n v="250.25"/>
    <n v="1009.8099999999995"/>
    <n v="1007.2700000000004"/>
    <n v="4648.6900000000005"/>
    <n v="2254.1000000000004"/>
    <n v="428.27999999999884"/>
    <n v="0"/>
    <n v="4307.2000000000007"/>
    <n v="839.60000000000036"/>
    <n v="515.48999999999796"/>
    <n v="3137.7699999999986"/>
    <n v="1881.0300000000025"/>
    <x v="0"/>
    <x v="0"/>
    <s v="Valvole"/>
  </r>
  <r>
    <x v="21"/>
    <x v="13"/>
    <n v="18740.78"/>
    <n v="17148.019999999997"/>
    <x v="0"/>
    <m/>
    <m/>
    <n v="6851.46"/>
    <n v="3603.6"/>
    <n v="0"/>
    <n v="2746.7600000000007"/>
    <n v="2553.87"/>
    <n v="325.59999999999945"/>
    <n v="0"/>
    <n v="0"/>
    <n v="1016.9400000000005"/>
    <n v="1687.71"/>
    <n v="213"/>
    <n v="793.76000000000022"/>
    <n v="2095.0699999999997"/>
    <n v="-0.43000000000029104"/>
    <n v="0"/>
    <n v="3562.7299999999996"/>
    <n v="2557.83"/>
    <n v="975.68000000000029"/>
    <n v="3452.6099999999988"/>
    <n v="716.27000000000044"/>
    <x v="0"/>
    <x v="0"/>
    <s v="Valvole"/>
  </r>
  <r>
    <x v="21"/>
    <x v="14"/>
    <n v="8645.8700000000008"/>
    <n v="19805.34"/>
    <x v="0"/>
    <m/>
    <m/>
    <n v="2322.4699999999998"/>
    <n v="11192.07"/>
    <n v="0"/>
    <n v="1170.6499999999996"/>
    <n v="754.91000000000031"/>
    <n v="220.57999999999993"/>
    <n v="293.28999999999996"/>
    <n v="846.89000000000124"/>
    <n v="771.88000000000011"/>
    <n v="1579.619999999999"/>
    <n v="1618.1999999999998"/>
    <n v="1034.6900000000005"/>
    <n v="534.02000000000044"/>
    <n v="1763.880000000001"/>
    <n v="358.59999999999945"/>
    <n v="451.18999999999869"/>
    <n v="1550.8900000000003"/>
    <n v="1104.1599999999999"/>
    <n v="441.61000000000058"/>
    <n v="1501.510000000002"/>
    <x v="0"/>
    <x v="0"/>
    <s v="Valvole"/>
  </r>
  <r>
    <x v="2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6"/>
    <n v="108893.86"/>
    <n v="114249.14"/>
    <x v="0"/>
    <m/>
    <m/>
    <n v="17396.080000000002"/>
    <n v="22526.73"/>
    <n v="0"/>
    <n v="20965.8"/>
    <n v="28234.259999999995"/>
    <n v="1571.9700000000012"/>
    <n v="1711.8800000000047"/>
    <n v="5003.8899999999994"/>
    <n v="8379.2999999999956"/>
    <n v="16796.699999999997"/>
    <n v="11009.870000000003"/>
    <n v="21569.600000000006"/>
    <n v="0"/>
    <n v="1530.5800000000017"/>
    <n v="26909.930000000008"/>
    <n v="4621.25"/>
    <n v="5690.0699999999924"/>
    <n v="10100.149999999994"/>
    <n v="9562.4700000000012"/>
    <n v="9701.8099999999977"/>
    <x v="0"/>
    <x v="0"/>
    <s v="Valvole"/>
  </r>
  <r>
    <x v="2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4"/>
    <n v="15071.6"/>
    <n v="14976.55"/>
    <x v="0"/>
    <n v="3831.48"/>
    <n v="1498.5"/>
    <n v="1975.8600000000001"/>
    <n v="0"/>
    <n v="1751.3199999999997"/>
    <n v="3966.2700000000004"/>
    <n v="0"/>
    <n v="162.85999999999967"/>
    <n v="954.20000000000073"/>
    <n v="188.22999999999956"/>
    <n v="0"/>
    <n v="3678.5299999999997"/>
    <n v="4169.0399999999991"/>
    <n v="457.21000000000095"/>
    <n v="0"/>
    <n v="0"/>
    <n v="0"/>
    <n v="0"/>
    <n v="1963.7000000000007"/>
    <n v="4598.9499999999989"/>
    <n v="426"/>
    <n v="0"/>
    <x v="0"/>
    <x v="0"/>
    <s v="Valvole"/>
  </r>
  <r>
    <x v="22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.59"/>
    <x v="0"/>
    <x v="0"/>
    <s v="Valvole"/>
  </r>
  <r>
    <x v="22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1"/>
    <n v="3992.97"/>
    <n v="1910.0399999999997"/>
    <x v="0"/>
    <m/>
    <n v="0"/>
    <n v="1041.52"/>
    <n v="0"/>
    <n v="0"/>
    <n v="0"/>
    <n v="0"/>
    <n v="0"/>
    <n v="882.31"/>
    <n v="922.94"/>
    <n v="0"/>
    <n v="92.339999999999918"/>
    <n v="139.20000000000027"/>
    <n v="0"/>
    <n v="0"/>
    <n v="0"/>
    <n v="1035.1799999999998"/>
    <n v="0"/>
    <n v="0"/>
    <n v="0"/>
    <n v="894.75999999999976"/>
    <n v="2234.6000000000004"/>
    <x v="0"/>
    <x v="0"/>
    <s v="Valvole"/>
  </r>
  <r>
    <x v="22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19"/>
    <n v="59397.18"/>
    <n v="96169.790000000008"/>
    <x v="0"/>
    <n v="5139.25"/>
    <n v="6053.47"/>
    <n v="2328.3900000000003"/>
    <n v="7128.97"/>
    <n v="2657.5099999999993"/>
    <n v="9548.7800000000007"/>
    <n v="0"/>
    <n v="9441.6499999999978"/>
    <n v="4437.1900000000005"/>
    <n v="8380.3100000000013"/>
    <n v="5762.0999999999985"/>
    <n v="6545.93"/>
    <n v="5124.84"/>
    <n v="6799.4499999999971"/>
    <n v="2639.3100000000013"/>
    <n v="6338"/>
    <n v="4946.0200000000004"/>
    <n v="16240.369999999995"/>
    <n v="13500.599999999999"/>
    <n v="6830.890000000014"/>
    <n v="12861.970000000001"/>
    <n v="10425.969999999987"/>
    <x v="0"/>
    <x v="0"/>
    <s v="Valvole"/>
  </r>
  <r>
    <x v="22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22"/>
    <x v="21"/>
    <n v="22374.85"/>
    <n v="29298.239999999998"/>
    <x v="0"/>
    <n v="2705.93"/>
    <n v="1557.14"/>
    <n v="1167.6400000000003"/>
    <n v="0"/>
    <n v="0"/>
    <n v="8073.36"/>
    <n v="0"/>
    <n v="1069.3799999999992"/>
    <n v="2419.2099999999996"/>
    <n v="2125.6400000000012"/>
    <n v="1431.6999999999998"/>
    <n v="0"/>
    <n v="1658.4500000000007"/>
    <n v="4733.8999999999978"/>
    <n v="1505.8500000000004"/>
    <n v="0"/>
    <n v="6558.6399999999976"/>
    <n v="4358.4700000000012"/>
    <n v="1209.9200000000019"/>
    <n v="3662.84"/>
    <n v="3717.5099999999984"/>
    <n v="224.43999999999869"/>
    <x v="0"/>
    <x v="0"/>
    <s v="Valvole"/>
  </r>
  <r>
    <x v="2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1"/>
    <n v="40.159999999999997"/>
    <n v="0"/>
    <x v="0"/>
    <m/>
    <m/>
    <n v="0"/>
    <n v="0"/>
    <n v="40.15999999999999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2"/>
    <n v="9100.4599999999991"/>
    <n v="6377.9599999999982"/>
    <x v="0"/>
    <m/>
    <n v="47.06"/>
    <n v="0"/>
    <n v="34.349999999999994"/>
    <n v="4609.41"/>
    <n v="0"/>
    <n v="0"/>
    <n v="1297.02"/>
    <n v="2982.16"/>
    <n v="3035.37"/>
    <n v="171.63000000000011"/>
    <n v="0"/>
    <n v="802.50000000000091"/>
    <n v="0"/>
    <n v="0"/>
    <n v="0"/>
    <n v="352.42000000000007"/>
    <n v="1386.3599999999997"/>
    <n v="76.420000000000073"/>
    <n v="471.88000000000011"/>
    <n v="105.91999999999825"/>
    <n v="0"/>
    <x v="0"/>
    <x v="0"/>
    <s v="Docce e Vasche"/>
  </r>
  <r>
    <x v="2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4"/>
    <n v="12534.36"/>
    <n v="12629.76"/>
    <x v="0"/>
    <m/>
    <m/>
    <n v="0"/>
    <n v="0"/>
    <n v="4247.91"/>
    <n v="1201.56"/>
    <n v="0"/>
    <n v="2786.41"/>
    <n v="0"/>
    <n v="0"/>
    <n v="548.25"/>
    <n v="1283.7400000000002"/>
    <n v="594.30000000000018"/>
    <n v="1006.0299999999997"/>
    <n v="0"/>
    <n v="0"/>
    <n v="121.64000000000033"/>
    <n v="-55.859999999999673"/>
    <n v="1447.58"/>
    <n v="833.19999999999982"/>
    <n v="5574.68"/>
    <n v="0"/>
    <x v="0"/>
    <x v="0"/>
    <s v="Docce e Vasche"/>
  </r>
  <r>
    <x v="23"/>
    <x v="5"/>
    <n v="697.21"/>
    <n v="0"/>
    <x v="0"/>
    <m/>
    <m/>
    <n v="0"/>
    <n v="0"/>
    <n v="0"/>
    <n v="0"/>
    <n v="0"/>
    <n v="0"/>
    <n v="0"/>
    <n v="0"/>
    <n v="196.56"/>
    <n v="0"/>
    <n v="99.38"/>
    <n v="0"/>
    <n v="0"/>
    <n v="0"/>
    <n v="169.39999999999998"/>
    <n v="0"/>
    <n v="231.87000000000006"/>
    <n v="0"/>
    <n v="0"/>
    <n v="0"/>
    <x v="0"/>
    <x v="0"/>
    <s v="Docce e Vasche"/>
  </r>
  <r>
    <x v="2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7"/>
    <n v="6056.16"/>
    <n v="21175.299999999996"/>
    <x v="0"/>
    <m/>
    <n v="462.16"/>
    <n v="0"/>
    <n v="963.61999999999989"/>
    <n v="2928.66"/>
    <n v="5339.0700000000006"/>
    <n v="0"/>
    <n v="1099.0499999999993"/>
    <n v="0"/>
    <n v="375.64999999999964"/>
    <n v="395.10000000000036"/>
    <n v="1848.4900000000016"/>
    <n v="91.799999999999727"/>
    <n v="4044.4699999999993"/>
    <n v="0"/>
    <n v="0"/>
    <n v="635.13999999999987"/>
    <n v="836.26000000000022"/>
    <n v="220.52000000000044"/>
    <n v="4421.5899999999965"/>
    <n v="1784.9399999999996"/>
    <n v="2026.8900000000031"/>
    <x v="0"/>
    <x v="0"/>
    <s v="Docce e Vasche"/>
  </r>
  <r>
    <x v="23"/>
    <x v="8"/>
    <n v="776.91"/>
    <n v="1756.79"/>
    <x v="0"/>
    <m/>
    <n v="751.65"/>
    <n v="0"/>
    <n v="0"/>
    <n v="0"/>
    <n v="421.44999999999993"/>
    <n v="0"/>
    <n v="0"/>
    <n v="0"/>
    <n v="488.5"/>
    <n v="0"/>
    <n v="0"/>
    <n v="776.91"/>
    <n v="95.190000000000055"/>
    <n v="0"/>
    <n v="0"/>
    <n v="0"/>
    <n v="0"/>
    <n v="0"/>
    <n v="0"/>
    <n v="0"/>
    <n v="0"/>
    <x v="0"/>
    <x v="0"/>
    <s v="Docce e Vasche"/>
  </r>
  <r>
    <x v="23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10"/>
    <n v="8245.86"/>
    <n v="8737.7800000000007"/>
    <x v="0"/>
    <m/>
    <n v="1276.18"/>
    <n v="0"/>
    <n v="509.6099999999999"/>
    <n v="1391.29"/>
    <n v="0"/>
    <n v="0"/>
    <n v="1266"/>
    <n v="0"/>
    <n v="335.59999999999991"/>
    <n v="1794.7200000000003"/>
    <n v="974.50999999999976"/>
    <n v="1871.8999999999996"/>
    <n v="1090.08"/>
    <n v="0"/>
    <n v="0"/>
    <n v="1161.9300000000003"/>
    <n v="913.40000000000055"/>
    <n v="991.89999999999964"/>
    <n v="1338.2799999999997"/>
    <n v="1034.1200000000008"/>
    <n v="1723.2100000000009"/>
    <x v="0"/>
    <x v="0"/>
    <s v="Docce e Vasche"/>
  </r>
  <r>
    <x v="23"/>
    <x v="11"/>
    <n v="52278.68"/>
    <n v="58671.810000000005"/>
    <x v="0"/>
    <m/>
    <n v="61.34"/>
    <n v="0"/>
    <n v="4641.5"/>
    <n v="10704.82"/>
    <n v="4040.7299999999996"/>
    <n v="0"/>
    <n v="12748.849999999999"/>
    <n v="7852.9500000000007"/>
    <n v="7744.3700000000026"/>
    <n v="2513.84"/>
    <n v="8091.32"/>
    <n v="11127.619999999999"/>
    <n v="7760.2099999999991"/>
    <n v="0"/>
    <n v="0"/>
    <n v="11203.180000000004"/>
    <n v="1862.1100000000006"/>
    <n v="3684.929999999993"/>
    <n v="6530.0400000000009"/>
    <n v="5191.3400000000038"/>
    <n v="4070.8499999999985"/>
    <x v="0"/>
    <x v="0"/>
    <s v="Docce e Vasche"/>
  </r>
  <r>
    <x v="23"/>
    <x v="12"/>
    <n v="7807.75"/>
    <n v="15585.3"/>
    <x v="0"/>
    <m/>
    <m/>
    <n v="0"/>
    <n v="1174.58"/>
    <n v="1095.1500000000001"/>
    <n v="1568.67"/>
    <n v="0"/>
    <n v="2827.42"/>
    <n v="0"/>
    <n v="2956.5499999999993"/>
    <n v="64.449999999999818"/>
    <n v="446.53000000000065"/>
    <n v="1225.6800000000003"/>
    <n v="38.450000000000728"/>
    <n v="0"/>
    <n v="0"/>
    <n v="2520.4299999999998"/>
    <n v="4943.5299999999988"/>
    <n v="1490.2699999999995"/>
    <n v="217.79999999999927"/>
    <n v="1411.7700000000004"/>
    <n v="195.69000000000051"/>
    <x v="0"/>
    <x v="0"/>
    <s v="Docce e Vasche"/>
  </r>
  <r>
    <x v="23"/>
    <x v="13"/>
    <n v="13846.9"/>
    <n v="10198.469999999999"/>
    <x v="0"/>
    <m/>
    <n v="233.3"/>
    <n v="0"/>
    <n v="307.05"/>
    <n v="3950.06"/>
    <n v="450.66999999999996"/>
    <n v="0"/>
    <n v="2905.97"/>
    <n v="49.210000000000036"/>
    <n v="1538.3600000000006"/>
    <n v="2527.35"/>
    <n v="565.04"/>
    <n v="2430.4000000000005"/>
    <n v="60.199999999999818"/>
    <n v="0"/>
    <n v="0"/>
    <n v="877.65999999999985"/>
    <n v="1871.8400000000001"/>
    <n v="2875.4400000000005"/>
    <n v="1129.2600000000002"/>
    <n v="1136.7799999999988"/>
    <n v="416.89999999999964"/>
    <x v="0"/>
    <x v="0"/>
    <s v="Docce e Vasche"/>
  </r>
  <r>
    <x v="23"/>
    <x v="14"/>
    <n v="203430.3"/>
    <n v="214786.53"/>
    <x v="0"/>
    <m/>
    <n v="27058.45"/>
    <n v="0"/>
    <n v="20249.84"/>
    <n v="79883.06"/>
    <n v="31508.049999999996"/>
    <n v="13743.680000000008"/>
    <n v="28282.760000000009"/>
    <n v="7462.6399999999994"/>
    <n v="13713.759999999995"/>
    <n v="12644.080000000002"/>
    <n v="12446.530000000013"/>
    <n v="17367.909999999989"/>
    <n v="10702.75999999998"/>
    <n v="0"/>
    <n v="0"/>
    <n v="29616.020000000019"/>
    <n v="36783.040000000008"/>
    <n v="20909.049999999988"/>
    <n v="12237.48000000001"/>
    <n v="21803.859999999986"/>
    <n v="13355.789999999979"/>
    <x v="0"/>
    <x v="0"/>
    <s v="Docce e Vasche"/>
  </r>
  <r>
    <x v="23"/>
    <x v="15"/>
    <n v="36992.26"/>
    <n v="66821.899999999994"/>
    <x v="0"/>
    <m/>
    <n v="1558.6"/>
    <n v="0"/>
    <n v="5418.8099999999995"/>
    <n v="11798.05"/>
    <n v="6892"/>
    <n v="0"/>
    <n v="11272.720000000001"/>
    <n v="302.59000000000015"/>
    <n v="7038.73"/>
    <n v="9207.32"/>
    <n v="1255.5899999999965"/>
    <n v="2851.1500000000015"/>
    <n v="7935.510000000002"/>
    <n v="0"/>
    <n v="0"/>
    <n v="7534.3899999999994"/>
    <n v="12894.43"/>
    <n v="3869.6699999999983"/>
    <n v="11126.419999999998"/>
    <n v="1429.0900000000038"/>
    <n v="1310.3600000000006"/>
    <x v="0"/>
    <x v="0"/>
    <s v="Docce e Vasche"/>
  </r>
  <r>
    <x v="23"/>
    <x v="16"/>
    <n v="0"/>
    <n v="48230.14"/>
    <x v="0"/>
    <m/>
    <m/>
    <n v="0"/>
    <n v="0"/>
    <n v="0"/>
    <n v="9870"/>
    <n v="0"/>
    <n v="4944"/>
    <n v="0"/>
    <n v="4860"/>
    <n v="0"/>
    <n v="2661"/>
    <n v="0"/>
    <n v="25010"/>
    <n v="0"/>
    <n v="0"/>
    <n v="0"/>
    <n v="612.13999999999942"/>
    <n v="0"/>
    <n v="273"/>
    <n v="0"/>
    <n v="11576.86"/>
    <x v="0"/>
    <x v="0"/>
    <s v="Docce e Vasche"/>
  </r>
  <r>
    <x v="2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23"/>
    <x v="19"/>
    <n v="25475.43"/>
    <n v="28727.200000000001"/>
    <x v="0"/>
    <m/>
    <n v="2040.17"/>
    <n v="0"/>
    <n v="7406.66"/>
    <n v="6639.05"/>
    <n v="869.93000000000029"/>
    <n v="763.64999999999964"/>
    <n v="387.81999999999971"/>
    <n v="0"/>
    <n v="1584.7600000000002"/>
    <n v="3683.4299999999994"/>
    <n v="2559.92"/>
    <n v="2033.7800000000007"/>
    <n v="1707.2399999999998"/>
    <n v="0"/>
    <n v="0"/>
    <n v="3239.1100000000006"/>
    <n v="2536.6500000000015"/>
    <n v="1656.75"/>
    <n v="2174.3899999999994"/>
    <n v="7459.66"/>
    <n v="2488.1699999999983"/>
    <x v="0"/>
    <x v="0"/>
    <s v="Docce e Vasche"/>
  </r>
  <r>
    <x v="23"/>
    <x v="20"/>
    <n v="6679.87"/>
    <n v="33892.229999999996"/>
    <x v="0"/>
    <m/>
    <n v="2338.23"/>
    <n v="0"/>
    <n v="4285.07"/>
    <n v="0"/>
    <n v="2939.0099999999993"/>
    <n v="0"/>
    <n v="2654.3300000000017"/>
    <n v="0"/>
    <n v="6051.6500000000015"/>
    <n v="0"/>
    <n v="4684.619999999999"/>
    <n v="742.03"/>
    <n v="2520.6399999999994"/>
    <n v="0"/>
    <n v="0"/>
    <n v="699.90000000000009"/>
    <n v="4514.0600000000013"/>
    <n v="3645.7599999999993"/>
    <n v="2312.4399999999987"/>
    <n v="1592.1800000000003"/>
    <n v="6390.5000000000036"/>
    <x v="0"/>
    <x v="0"/>
    <s v="Docce e Vasche"/>
  </r>
  <r>
    <x v="23"/>
    <x v="21"/>
    <n v="8760.01"/>
    <n v="18369.8"/>
    <x v="0"/>
    <m/>
    <n v="430.33"/>
    <n v="0"/>
    <n v="1541.4"/>
    <n v="4715.25"/>
    <n v="1055.5999999999999"/>
    <n v="0"/>
    <n v="3796.01"/>
    <n v="0"/>
    <n v="2854.2099999999991"/>
    <n v="0"/>
    <n v="3612.8600000000006"/>
    <n v="880.26000000000022"/>
    <n v="100.73999999999978"/>
    <n v="0"/>
    <n v="0"/>
    <n v="2121.3899999999994"/>
    <n v="3879.8500000000004"/>
    <n v="1043.1100000000006"/>
    <n v="1098.7999999999993"/>
    <n v="0"/>
    <n v="1835.4200000000019"/>
    <x v="0"/>
    <x v="0"/>
    <s v="Docce e Vasche"/>
  </r>
  <r>
    <x v="24"/>
    <x v="0"/>
    <n v="0"/>
    <n v="2806.8"/>
    <x v="0"/>
    <m/>
    <m/>
    <n v="0"/>
    <n v="280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4"/>
    <n v="7070.53"/>
    <n v="2749.4799999999996"/>
    <x v="0"/>
    <m/>
    <m/>
    <n v="0"/>
    <n v="60.14"/>
    <n v="0"/>
    <n v="1266.55"/>
    <n v="0"/>
    <n v="0"/>
    <n v="3118.56"/>
    <n v="0"/>
    <n v="1184.7400000000002"/>
    <n v="0"/>
    <n v="0"/>
    <n v="0"/>
    <n v="0"/>
    <n v="0"/>
    <n v="1309.7699999999995"/>
    <n v="0"/>
    <n v="631.22000000000025"/>
    <n v="596.54999999999995"/>
    <n v="826.23999999999978"/>
    <n v="0"/>
    <x v="0"/>
    <x v="0"/>
    <s v="Trattamento Acque"/>
  </r>
  <r>
    <x v="24"/>
    <x v="5"/>
    <n v="159"/>
    <n v="390"/>
    <x v="0"/>
    <m/>
    <m/>
    <n v="0"/>
    <n v="0"/>
    <n v="0"/>
    <n v="0"/>
    <n v="0"/>
    <n v="0"/>
    <n v="0"/>
    <n v="0"/>
    <n v="0"/>
    <n v="0"/>
    <n v="0"/>
    <n v="0"/>
    <n v="159"/>
    <n v="0"/>
    <n v="0"/>
    <n v="390"/>
    <n v="0"/>
    <n v="0"/>
    <n v="0"/>
    <n v="0"/>
    <x v="0"/>
    <x v="0"/>
    <s v="Trattamento Acque"/>
  </r>
  <r>
    <x v="2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7"/>
    <n v="270"/>
    <n v="27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"/>
    <n v="0"/>
    <x v="0"/>
    <x v="0"/>
    <s v="Trattamento Acque"/>
  </r>
  <r>
    <x v="24"/>
    <x v="8"/>
    <n v="4244.16"/>
    <n v="4180.2"/>
    <x v="0"/>
    <m/>
    <m/>
    <n v="0"/>
    <n v="1779.12"/>
    <n v="0"/>
    <n v="0"/>
    <n v="0"/>
    <n v="0"/>
    <n v="2673.48"/>
    <n v="0"/>
    <n v="1570.6799999999998"/>
    <n v="0"/>
    <n v="0"/>
    <n v="0"/>
    <n v="0"/>
    <n v="2401.08"/>
    <n v="0"/>
    <n v="0"/>
    <n v="0"/>
    <n v="0"/>
    <n v="0"/>
    <n v="0"/>
    <x v="0"/>
    <x v="0"/>
    <s v="Trattamento Acque"/>
  </r>
  <r>
    <x v="24"/>
    <x v="9"/>
    <n v="89.5"/>
    <n v="47"/>
    <x v="0"/>
    <m/>
    <m/>
    <n v="0"/>
    <n v="0"/>
    <n v="0"/>
    <n v="0"/>
    <n v="0"/>
    <n v="0"/>
    <n v="47"/>
    <n v="47"/>
    <n v="0"/>
    <n v="0"/>
    <n v="42.5"/>
    <n v="0"/>
    <n v="0"/>
    <n v="0"/>
    <n v="0"/>
    <n v="0"/>
    <n v="0"/>
    <n v="0"/>
    <n v="0"/>
    <n v="0"/>
    <x v="0"/>
    <x v="0"/>
    <s v="Trattamento Acque"/>
  </r>
  <r>
    <x v="24"/>
    <x v="10"/>
    <n v="31811.85"/>
    <n v="51114.77"/>
    <x v="0"/>
    <m/>
    <m/>
    <n v="0"/>
    <n v="10307.75"/>
    <n v="0"/>
    <n v="2932.1000000000004"/>
    <n v="0"/>
    <n v="5732.5199999999986"/>
    <n v="15117.35"/>
    <n v="7268.25"/>
    <n v="6065.4999999999982"/>
    <n v="1459.9000000000015"/>
    <n v="3170"/>
    <n v="743.59999999999854"/>
    <n v="0"/>
    <n v="3988.630000000001"/>
    <n v="3569.5"/>
    <n v="9917.0199999999968"/>
    <n v="0"/>
    <n v="4875.5"/>
    <n v="3889.5"/>
    <n v="7506.1000000000058"/>
    <x v="0"/>
    <x v="0"/>
    <s v="Trattamento Acque"/>
  </r>
  <r>
    <x v="24"/>
    <x v="11"/>
    <n v="1958"/>
    <n v="8119.5"/>
    <x v="0"/>
    <m/>
    <m/>
    <n v="0"/>
    <n v="1895"/>
    <n v="0"/>
    <n v="0"/>
    <n v="0"/>
    <n v="0"/>
    <n v="1958"/>
    <n v="1928"/>
    <n v="0"/>
    <n v="0"/>
    <n v="0"/>
    <n v="1339"/>
    <n v="0"/>
    <n v="1117.5"/>
    <n v="0"/>
    <n v="0"/>
    <n v="0"/>
    <n v="1840"/>
    <n v="0"/>
    <n v="0"/>
    <x v="0"/>
    <x v="0"/>
    <s v="Trattamento Acque"/>
  </r>
  <r>
    <x v="24"/>
    <x v="12"/>
    <n v="0"/>
    <n v="1702.93"/>
    <x v="0"/>
    <m/>
    <m/>
    <n v="0"/>
    <n v="0"/>
    <n v="0"/>
    <n v="0"/>
    <n v="0"/>
    <n v="1702.93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14"/>
    <n v="16675.88"/>
    <n v="28376.800000000003"/>
    <x v="0"/>
    <m/>
    <m/>
    <n v="0"/>
    <n v="6865.32"/>
    <n v="0"/>
    <n v="2612.0200000000004"/>
    <n v="0"/>
    <n v="4612.119999999999"/>
    <n v="6402.44"/>
    <n v="3012.1000000000022"/>
    <n v="3332.5000000000009"/>
    <n v="1398.119999999999"/>
    <n v="1104.7199999999993"/>
    <n v="4231.4000000000015"/>
    <n v="1049.5"/>
    <n v="0"/>
    <n v="722.39999999999964"/>
    <n v="1299.8999999999978"/>
    <n v="2103.7000000000007"/>
    <n v="2385.2000000000007"/>
    <n v="1960.6200000000008"/>
    <n v="1846.7000000000007"/>
    <x v="0"/>
    <x v="0"/>
    <s v="Trattamento Acque"/>
  </r>
  <r>
    <x v="24"/>
    <x v="15"/>
    <n v="33327.160000000003"/>
    <n v="57994.630000000005"/>
    <x v="0"/>
    <m/>
    <m/>
    <n v="0"/>
    <n v="5390.97"/>
    <n v="0"/>
    <n v="4831.6500000000005"/>
    <n v="0"/>
    <n v="5713.15"/>
    <n v="12581.51"/>
    <n v="6500.7000000000007"/>
    <n v="5725.9"/>
    <n v="844.59999999999854"/>
    <n v="356"/>
    <n v="11039.11"/>
    <n v="542.45000000000073"/>
    <n v="2722.8499999999985"/>
    <n v="2453.0999999999985"/>
    <n v="8969"/>
    <n v="5790.7000000000007"/>
    <n v="6105.0999999999985"/>
    <n v="5877.5000000000036"/>
    <n v="8847.1000000000058"/>
    <x v="0"/>
    <x v="0"/>
    <s v="Trattamento Acque"/>
  </r>
  <r>
    <x v="24"/>
    <x v="16"/>
    <n v="0"/>
    <n v="32547"/>
    <x v="0"/>
    <m/>
    <m/>
    <n v="0"/>
    <n v="15000"/>
    <n v="0"/>
    <n v="0"/>
    <n v="0"/>
    <n v="0"/>
    <n v="0"/>
    <n v="0"/>
    <n v="0"/>
    <n v="1080"/>
    <n v="0"/>
    <n v="0"/>
    <n v="0"/>
    <n v="0"/>
    <n v="0"/>
    <n v="0"/>
    <n v="0"/>
    <n v="16467"/>
    <n v="0"/>
    <n v="23"/>
    <x v="0"/>
    <x v="0"/>
    <s v="Trattamento Acque"/>
  </r>
  <r>
    <x v="2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4"/>
    <x v="20"/>
    <n v="3125.2"/>
    <n v="3753.25"/>
    <x v="0"/>
    <m/>
    <m/>
    <n v="0"/>
    <n v="0"/>
    <n v="0"/>
    <n v="0"/>
    <n v="0"/>
    <n v="0"/>
    <n v="775.2"/>
    <n v="0"/>
    <n v="0"/>
    <n v="2550"/>
    <n v="0"/>
    <n v="0"/>
    <n v="0"/>
    <n v="58.25"/>
    <n v="0"/>
    <n v="0"/>
    <n v="2350"/>
    <n v="1145"/>
    <n v="0"/>
    <n v="0"/>
    <x v="0"/>
    <x v="0"/>
    <s v="Trattamento Acque"/>
  </r>
  <r>
    <x v="2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rattamento Acque"/>
  </r>
  <r>
    <x v="2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4"/>
    <n v="0"/>
    <n v="1303"/>
    <x v="0"/>
    <m/>
    <m/>
    <n v="0"/>
    <n v="0"/>
    <n v="0"/>
    <n v="0"/>
    <n v="0"/>
    <n v="0"/>
    <n v="0"/>
    <n v="0"/>
    <n v="0"/>
    <n v="0"/>
    <n v="0"/>
    <n v="1303"/>
    <n v="0"/>
    <n v="0"/>
    <n v="0"/>
    <n v="0"/>
    <n v="0"/>
    <n v="0"/>
    <n v="0"/>
    <n v="0"/>
    <x v="0"/>
    <x v="0"/>
    <s v="Sedili"/>
  </r>
  <r>
    <x v="2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8"/>
    <n v="199.12"/>
    <n v="0"/>
    <x v="0"/>
    <m/>
    <m/>
    <n v="0"/>
    <n v="0"/>
    <n v="0"/>
    <n v="0"/>
    <n v="0"/>
    <n v="0"/>
    <n v="0"/>
    <n v="0"/>
    <n v="199.12"/>
    <n v="0"/>
    <n v="0"/>
    <n v="0"/>
    <n v="0"/>
    <n v="0"/>
    <n v="0"/>
    <n v="0"/>
    <n v="0"/>
    <n v="0"/>
    <n v="0"/>
    <n v="0"/>
    <x v="0"/>
    <x v="0"/>
    <s v="Sedili"/>
  </r>
  <r>
    <x v="2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1"/>
    <n v="1185.31"/>
    <n v="1396.38"/>
    <x v="0"/>
    <m/>
    <m/>
    <n v="0"/>
    <n v="178"/>
    <n v="0"/>
    <n v="0"/>
    <n v="0"/>
    <n v="-0.43999999999999773"/>
    <n v="0"/>
    <n v="836.44"/>
    <n v="352.68"/>
    <n v="0"/>
    <n v="503.29217391304354"/>
    <n v="0"/>
    <n v="231.01782608695646"/>
    <n v="0"/>
    <n v="98.319999999999936"/>
    <n v="107.84999999999991"/>
    <n v="0"/>
    <n v="274.5300000000002"/>
    <n v="0"/>
    <n v="273.17999999999984"/>
    <x v="0"/>
    <x v="0"/>
    <s v="Sedili"/>
  </r>
  <r>
    <x v="2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4"/>
    <n v="17488.490000000002"/>
    <n v="23313.84"/>
    <x v="0"/>
    <m/>
    <m/>
    <n v="0"/>
    <n v="4383"/>
    <n v="0"/>
    <n v="2645.79"/>
    <n v="0"/>
    <n v="0"/>
    <n v="0"/>
    <n v="0"/>
    <n v="8192.73"/>
    <n v="5489.21"/>
    <n v="3512.3778260869567"/>
    <n v="3927"/>
    <n v="-712.35782608695627"/>
    <n v="1245.9900000000016"/>
    <n v="2678.3799999999992"/>
    <n v="2556.6999999999971"/>
    <n v="2266.1600000000017"/>
    <n v="1514.9500000000007"/>
    <n v="1551.2000000000007"/>
    <n v="1517.0499999999993"/>
    <x v="0"/>
    <x v="0"/>
    <s v="Sedili"/>
  </r>
  <r>
    <x v="2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dili"/>
  </r>
  <r>
    <x v="2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1"/>
    <n v="0"/>
    <n v="1026.49"/>
    <x v="0"/>
    <m/>
    <n v="0"/>
    <n v="0"/>
    <n v="0"/>
    <n v="0"/>
    <n v="0"/>
    <n v="0"/>
    <n v="0"/>
    <n v="0"/>
    <n v="0"/>
    <n v="0"/>
    <n v="0"/>
    <n v="0"/>
    <n v="1026.49"/>
    <n v="0"/>
    <n v="0"/>
    <n v="1026.49"/>
    <n v="0"/>
    <n v="-1026.49"/>
    <n v="0"/>
    <n v="0"/>
    <n v="0"/>
    <x v="0"/>
    <x v="0"/>
    <s v="Galleggianti"/>
  </r>
  <r>
    <x v="26"/>
    <x v="2"/>
    <n v="4904.07"/>
    <n v="5519.01"/>
    <x v="0"/>
    <m/>
    <n v="0"/>
    <n v="0"/>
    <n v="0"/>
    <n v="0"/>
    <n v="0"/>
    <n v="0"/>
    <n v="0"/>
    <n v="1051.2"/>
    <n v="1641.33"/>
    <n v="0"/>
    <n v="1860.1"/>
    <n v="2076.8199999999997"/>
    <n v="0"/>
    <n v="1776.0499999999997"/>
    <n v="0"/>
    <n v="-4904.07"/>
    <n v="0"/>
    <n v="4904.07"/>
    <n v="2017.5800000000004"/>
    <n v="0"/>
    <n v="0"/>
    <x v="0"/>
    <x v="0"/>
    <s v="Galleggianti"/>
  </r>
  <r>
    <x v="26"/>
    <x v="3"/>
    <n v="0"/>
    <n v="457.2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.22"/>
    <n v="0"/>
    <n v="0"/>
    <x v="0"/>
    <x v="0"/>
    <s v="Galleggianti"/>
  </r>
  <r>
    <x v="26"/>
    <x v="4"/>
    <n v="2959.36"/>
    <n v="6535.03"/>
    <x v="0"/>
    <m/>
    <n v="0"/>
    <n v="0"/>
    <n v="0"/>
    <n v="1132.48"/>
    <n v="0"/>
    <n v="0"/>
    <n v="4044.6"/>
    <n v="0"/>
    <n v="0"/>
    <n v="0"/>
    <n v="0"/>
    <n v="1826.88"/>
    <n v="2490.4299999999998"/>
    <n v="0"/>
    <n v="0"/>
    <n v="-468.93000000000029"/>
    <n v="0"/>
    <n v="468.93000000000029"/>
    <n v="0"/>
    <n v="0"/>
    <n v="0"/>
    <x v="0"/>
    <x v="0"/>
    <s v="Galleggianti"/>
  </r>
  <r>
    <x v="26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8"/>
    <n v="2875.84"/>
    <n v="4825.79"/>
    <x v="0"/>
    <m/>
    <n v="0"/>
    <n v="0"/>
    <n v="838.84"/>
    <n v="464.72"/>
    <n v="0"/>
    <n v="0"/>
    <n v="0"/>
    <n v="448.67999999999995"/>
    <n v="0"/>
    <n v="0"/>
    <n v="1948.9499999999998"/>
    <n v="1394.1999999999998"/>
    <n v="0"/>
    <n v="0"/>
    <n v="0"/>
    <n v="-2307.6"/>
    <n v="0"/>
    <n v="2875.84"/>
    <n v="2038"/>
    <n v="0"/>
    <n v="0"/>
    <x v="0"/>
    <x v="0"/>
    <s v="Galleggianti"/>
  </r>
  <r>
    <x v="26"/>
    <x v="9"/>
    <n v="934.23"/>
    <n v="928.1"/>
    <x v="0"/>
    <m/>
    <n v="0"/>
    <n v="0"/>
    <n v="0"/>
    <n v="340.21"/>
    <n v="0"/>
    <n v="0"/>
    <n v="536.77"/>
    <n v="230.20999999999998"/>
    <n v="0"/>
    <n v="0"/>
    <n v="0"/>
    <n v="363.81000000000006"/>
    <n v="0"/>
    <n v="0"/>
    <n v="0"/>
    <n v="-542.90000000000009"/>
    <n v="391.33000000000004"/>
    <n v="542.90000000000009"/>
    <n v="0"/>
    <n v="0"/>
    <n v="0"/>
    <x v="0"/>
    <x v="0"/>
    <s v="Galleggianti"/>
  </r>
  <r>
    <x v="26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11"/>
    <n v="1409.4"/>
    <n v="1552.96"/>
    <x v="0"/>
    <m/>
    <n v="407.88"/>
    <n v="0"/>
    <n v="0"/>
    <n v="538.79999999999995"/>
    <n v="0"/>
    <n v="0"/>
    <n v="0"/>
    <n v="0"/>
    <n v="408.36"/>
    <n v="0"/>
    <n v="355.48"/>
    <n v="0"/>
    <n v="0"/>
    <n v="0"/>
    <n v="0"/>
    <n v="-157.55999999999995"/>
    <n v="381.24"/>
    <n v="1028.1600000000001"/>
    <n v="0"/>
    <n v="0"/>
    <n v="0"/>
    <x v="0"/>
    <x v="0"/>
    <s v="Galleggianti"/>
  </r>
  <r>
    <x v="26"/>
    <x v="12"/>
    <n v="324.8"/>
    <n v="546.97"/>
    <x v="0"/>
    <m/>
    <n v="0"/>
    <n v="0"/>
    <n v="0"/>
    <n v="0"/>
    <n v="0"/>
    <n v="0"/>
    <n v="0"/>
    <n v="0"/>
    <n v="0"/>
    <n v="0"/>
    <n v="0"/>
    <n v="0"/>
    <n v="237.85"/>
    <n v="0"/>
    <n v="0"/>
    <n v="237.85"/>
    <n v="0"/>
    <n v="86.950000000000017"/>
    <n v="309.12"/>
    <n v="0"/>
    <n v="0"/>
    <x v="0"/>
    <x v="0"/>
    <s v="Galleggianti"/>
  </r>
  <r>
    <x v="26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14"/>
    <n v="6638.73"/>
    <n v="6257.7"/>
    <x v="0"/>
    <m/>
    <n v="323.10000000000002"/>
    <n v="0"/>
    <n v="968.08"/>
    <n v="2500.87"/>
    <n v="873.1099999999999"/>
    <n v="0"/>
    <n v="1086.1199999999999"/>
    <n v="703.45000000000027"/>
    <n v="431.71000000000004"/>
    <n v="357.48"/>
    <n v="408.53999999999996"/>
    <n v="575.05999999999949"/>
    <n v="967.43000000000029"/>
    <n v="1242.4100000000008"/>
    <n v="0"/>
    <n v="-3596.8300000000004"/>
    <n v="815.01000000000022"/>
    <n v="4856.2899999999991"/>
    <n v="384.59999999999945"/>
    <n v="0"/>
    <n v="0"/>
    <x v="0"/>
    <x v="0"/>
    <s v="Galleggianti"/>
  </r>
  <r>
    <x v="26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16"/>
    <n v="2102.1999999999998"/>
    <n v="0"/>
    <x v="0"/>
    <m/>
    <n v="0"/>
    <n v="0"/>
    <n v="0"/>
    <n v="2102.1999999999998"/>
    <n v="0"/>
    <n v="0"/>
    <n v="0"/>
    <n v="0"/>
    <n v="0"/>
    <n v="0"/>
    <n v="0"/>
    <n v="0"/>
    <n v="0"/>
    <n v="0"/>
    <n v="0"/>
    <n v="-2102.1999999999998"/>
    <n v="0"/>
    <n v="2102.1999999999998"/>
    <n v="0"/>
    <n v="0"/>
    <n v="0"/>
    <x v="0"/>
    <x v="0"/>
    <s v="Galleggianti"/>
  </r>
  <r>
    <x v="26"/>
    <x v="17"/>
    <n v="7466.5"/>
    <n v="4954.2"/>
    <x v="0"/>
    <m/>
    <n v="0"/>
    <n v="0"/>
    <n v="0"/>
    <n v="0"/>
    <n v="1201.68"/>
    <n v="0"/>
    <n v="0"/>
    <n v="0"/>
    <n v="0"/>
    <n v="0"/>
    <n v="0"/>
    <n v="5117.5"/>
    <n v="0"/>
    <n v="0"/>
    <n v="0"/>
    <n v="-4265.63"/>
    <n v="851.87000000000012"/>
    <n v="6614.63"/>
    <n v="2900.6499999999996"/>
    <n v="0"/>
    <n v="0"/>
    <x v="0"/>
    <x v="0"/>
    <s v="Galleggianti"/>
  </r>
  <r>
    <x v="26"/>
    <x v="18"/>
    <n v="1012.79"/>
    <n v="4317.68"/>
    <x v="0"/>
    <m/>
    <n v="0"/>
    <n v="0"/>
    <n v="0"/>
    <n v="0"/>
    <n v="0"/>
    <n v="0"/>
    <n v="0"/>
    <n v="0"/>
    <n v="0"/>
    <n v="1012.79"/>
    <n v="2377.0100000000002"/>
    <n v="0"/>
    <n v="0"/>
    <n v="0"/>
    <n v="0"/>
    <n v="927.88000000000011"/>
    <n v="1940.67"/>
    <n v="-927.88000000000011"/>
    <n v="0"/>
    <n v="0"/>
    <n v="0"/>
    <x v="0"/>
    <x v="0"/>
    <s v="Galleggianti"/>
  </r>
  <r>
    <x v="26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26"/>
    <x v="20"/>
    <n v="6367.0499999999993"/>
    <n v="4426.71"/>
    <x v="0"/>
    <m/>
    <n v="0"/>
    <n v="0"/>
    <n v="614.62"/>
    <n v="737.8"/>
    <n v="1241.1599999999999"/>
    <n v="0"/>
    <n v="1067.3800000000001"/>
    <n v="939.08000000000015"/>
    <n v="555.12000000000035"/>
    <n v="1583.98"/>
    <n v="0"/>
    <n v="1104.6500000000001"/>
    <n v="948.42999999999984"/>
    <n v="0"/>
    <n v="0"/>
    <n v="-3417.0800000000004"/>
    <n v="0"/>
    <n v="5418.62"/>
    <n v="0"/>
    <n v="0"/>
    <n v="0"/>
    <x v="0"/>
    <x v="0"/>
    <s v="Galleggianti"/>
  </r>
  <r>
    <x v="26"/>
    <x v="21"/>
    <n v="21144.92"/>
    <n v="21907.89"/>
    <x v="0"/>
    <m/>
    <n v="0"/>
    <n v="0"/>
    <n v="4404.3999999999996"/>
    <n v="4240.3599999999997"/>
    <n v="1996.4000000000005"/>
    <n v="0"/>
    <n v="0"/>
    <n v="0"/>
    <n v="6614.7300000000005"/>
    <n v="3181.4400000000005"/>
    <n v="2382.7299999999996"/>
    <n v="3342.3599999999997"/>
    <n v="0"/>
    <n v="3693.9600000000009"/>
    <n v="0"/>
    <n v="-7948.4900000000007"/>
    <n v="6509.6299999999992"/>
    <n v="14635.289999999997"/>
    <n v="0"/>
    <n v="0"/>
    <n v="0"/>
    <x v="0"/>
    <x v="0"/>
    <s v="Galleggianti"/>
  </r>
  <r>
    <x v="27"/>
    <x v="0"/>
    <n v="4247"/>
    <n v="0"/>
    <x v="0"/>
    <n v="1324"/>
    <n v="0"/>
    <n v="0"/>
    <n v="0"/>
    <n v="0"/>
    <n v="0"/>
    <n v="0"/>
    <n v="0"/>
    <n v="1047"/>
    <n v="0"/>
    <n v="262"/>
    <n v="0"/>
    <n v="126"/>
    <n v="0"/>
    <n v="0"/>
    <n v="0"/>
    <n v="1488"/>
    <n v="0"/>
    <n v="0"/>
    <n v="0"/>
    <n v="0"/>
    <n v="0"/>
    <x v="0"/>
    <x v="0"/>
    <s v="Componenti per impianti"/>
  </r>
  <r>
    <x v="27"/>
    <x v="1"/>
    <n v="2212"/>
    <n v="2175"/>
    <x v="0"/>
    <n v="586"/>
    <n v="0"/>
    <n v="0"/>
    <n v="578"/>
    <n v="0"/>
    <n v="0"/>
    <n v="0"/>
    <n v="588"/>
    <n v="0"/>
    <n v="0"/>
    <n v="849"/>
    <n v="0"/>
    <n v="777"/>
    <n v="608"/>
    <n v="0"/>
    <n v="0"/>
    <n v="0"/>
    <n v="401"/>
    <n v="0"/>
    <n v="0"/>
    <n v="0"/>
    <n v="491"/>
    <x v="0"/>
    <x v="0"/>
    <s v="Componenti per impianti"/>
  </r>
  <r>
    <x v="27"/>
    <x v="2"/>
    <n v="27723"/>
    <n v="46672"/>
    <x v="0"/>
    <n v="3749"/>
    <n v="3583"/>
    <n v="1438"/>
    <n v="3445"/>
    <n v="3805"/>
    <n v="9556"/>
    <n v="-1531"/>
    <n v="3473"/>
    <n v="3889"/>
    <n v="4230"/>
    <n v="4137"/>
    <n v="2709"/>
    <n v="4498"/>
    <n v="5380"/>
    <n v="701"/>
    <n v="0"/>
    <n v="3248"/>
    <n v="4700"/>
    <n v="1779"/>
    <n v="7586"/>
    <n v="2010"/>
    <n v="1037"/>
    <x v="0"/>
    <x v="0"/>
    <s v="Componenti per impianti"/>
  </r>
  <r>
    <x v="27"/>
    <x v="3"/>
    <n v="0"/>
    <n v="3071"/>
    <x v="0"/>
    <m/>
    <m/>
    <n v="0"/>
    <n v="276"/>
    <n v="0"/>
    <n v="885"/>
    <n v="0"/>
    <n v="0"/>
    <n v="0"/>
    <n v="497"/>
    <n v="0"/>
    <n v="0"/>
    <n v="0"/>
    <n v="784"/>
    <n v="0"/>
    <n v="0"/>
    <n v="0"/>
    <n v="527"/>
    <n v="0"/>
    <n v="102"/>
    <n v="0"/>
    <n v="0"/>
    <x v="0"/>
    <x v="0"/>
    <s v="Componenti per impianti"/>
  </r>
  <r>
    <x v="27"/>
    <x v="4"/>
    <n v="5415"/>
    <n v="4752"/>
    <x v="0"/>
    <n v="1093"/>
    <n v="950"/>
    <n v="1590"/>
    <n v="-237"/>
    <n v="0"/>
    <n v="634"/>
    <n v="347"/>
    <n v="2092"/>
    <n v="40"/>
    <n v="106"/>
    <n v="31"/>
    <n v="47"/>
    <n v="0"/>
    <n v="0"/>
    <n v="439"/>
    <n v="0"/>
    <n v="566"/>
    <n v="291"/>
    <n v="440"/>
    <n v="0"/>
    <n v="869"/>
    <n v="387"/>
    <x v="0"/>
    <x v="0"/>
    <s v="Componenti per impianti"/>
  </r>
  <r>
    <x v="27"/>
    <x v="5"/>
    <n v="1850.59"/>
    <n v="1059.5899999999999"/>
    <x v="0"/>
    <n v="585"/>
    <m/>
    <n v="0"/>
    <n v="0"/>
    <n v="0"/>
    <n v="781"/>
    <n v="0"/>
    <n v="0"/>
    <n v="0"/>
    <n v="0"/>
    <n v="786"/>
    <n v="0"/>
    <n v="201"/>
    <n v="0"/>
    <n v="0"/>
    <n v="0"/>
    <n v="0"/>
    <n v="0"/>
    <n v="0"/>
    <n v="0"/>
    <n v="278.58999999999992"/>
    <n v="0"/>
    <x v="0"/>
    <x v="0"/>
    <s v="Componenti per impianti"/>
  </r>
  <r>
    <x v="27"/>
    <x v="6"/>
    <n v="3092"/>
    <n v="3357"/>
    <x v="0"/>
    <m/>
    <m/>
    <n v="427"/>
    <n v="691"/>
    <n v="0"/>
    <n v="0"/>
    <n v="0"/>
    <n v="0"/>
    <n v="709"/>
    <n v="0"/>
    <n v="465"/>
    <n v="475"/>
    <n v="341"/>
    <n v="320"/>
    <n v="0"/>
    <n v="0"/>
    <n v="243"/>
    <n v="451"/>
    <n v="224"/>
    <n v="737"/>
    <n v="683"/>
    <n v="0"/>
    <x v="0"/>
    <x v="0"/>
    <s v="Componenti per impianti"/>
  </r>
  <r>
    <x v="27"/>
    <x v="7"/>
    <n v="4452"/>
    <n v="4507"/>
    <x v="0"/>
    <n v="800"/>
    <n v="1093"/>
    <n v="380"/>
    <n v="0"/>
    <n v="682"/>
    <n v="0"/>
    <n v="0"/>
    <n v="744"/>
    <n v="0"/>
    <n v="0"/>
    <n v="430"/>
    <n v="620"/>
    <n v="1008"/>
    <n v="714"/>
    <n v="0"/>
    <n v="239"/>
    <n v="476"/>
    <n v="538"/>
    <n v="117"/>
    <n v="0"/>
    <n v="559"/>
    <n v="210"/>
    <x v="0"/>
    <x v="0"/>
    <s v="Componenti per impianti"/>
  </r>
  <r>
    <x v="27"/>
    <x v="8"/>
    <n v="8425"/>
    <n v="3596"/>
    <x v="0"/>
    <n v="2048"/>
    <n v="213"/>
    <n v="582"/>
    <n v="11"/>
    <n v="1599"/>
    <n v="265"/>
    <n v="519"/>
    <n v="407"/>
    <n v="540"/>
    <n v="0"/>
    <n v="54"/>
    <n v="135"/>
    <n v="378"/>
    <n v="239"/>
    <n v="444"/>
    <n v="41"/>
    <n v="372"/>
    <n v="573"/>
    <n v="945"/>
    <n v="768"/>
    <n v="944"/>
    <n v="750"/>
    <x v="0"/>
    <x v="0"/>
    <s v="Componenti per impianti"/>
  </r>
  <r>
    <x v="27"/>
    <x v="9"/>
    <n v="7654"/>
    <n v="15357"/>
    <x v="0"/>
    <n v="1042"/>
    <n v="2656"/>
    <n v="1218"/>
    <n v="804"/>
    <n v="0"/>
    <n v="1535"/>
    <n v="0"/>
    <n v="363"/>
    <n v="922"/>
    <n v="2174"/>
    <n v="104"/>
    <n v="1702"/>
    <n v="1441"/>
    <n v="1981"/>
    <n v="0"/>
    <n v="0"/>
    <n v="1453"/>
    <n v="1648"/>
    <n v="634"/>
    <n v="1654"/>
    <n v="840"/>
    <n v="2890"/>
    <x v="0"/>
    <x v="0"/>
    <s v="Componenti per impianti"/>
  </r>
  <r>
    <x v="27"/>
    <x v="10"/>
    <n v="21846"/>
    <n v="32246"/>
    <x v="0"/>
    <n v="4876"/>
    <n v="324"/>
    <n v="2686"/>
    <n v="3438"/>
    <n v="1145"/>
    <n v="1119"/>
    <n v="0"/>
    <n v="3946"/>
    <n v="1570"/>
    <n v="2889"/>
    <n v="841"/>
    <n v="3425"/>
    <n v="2443"/>
    <n v="3563"/>
    <n v="214"/>
    <n v="0"/>
    <n v="1715"/>
    <n v="7527"/>
    <n v="2727"/>
    <n v="2386"/>
    <n v="3629"/>
    <n v="8494"/>
    <x v="0"/>
    <x v="0"/>
    <s v="Componenti per impianti"/>
  </r>
  <r>
    <x v="27"/>
    <x v="11"/>
    <n v="10939"/>
    <n v="21764"/>
    <x v="0"/>
    <n v="944"/>
    <n v="2710"/>
    <n v="56"/>
    <n v="893"/>
    <n v="3247"/>
    <n v="5970"/>
    <n v="929"/>
    <n v="644"/>
    <n v="412"/>
    <n v="960"/>
    <n v="629"/>
    <n v="869"/>
    <n v="1376"/>
    <n v="3942"/>
    <n v="157"/>
    <n v="607"/>
    <n v="1346"/>
    <n v="1595"/>
    <n v="815"/>
    <n v="2546"/>
    <n v="1028"/>
    <n v="2182"/>
    <x v="0"/>
    <x v="0"/>
    <s v="Componenti per impianti"/>
  </r>
  <r>
    <x v="27"/>
    <x v="12"/>
    <n v="11309"/>
    <n v="25506"/>
    <x v="0"/>
    <n v="1343"/>
    <n v="1870"/>
    <n v="934"/>
    <n v="2847"/>
    <n v="952"/>
    <n v="4410"/>
    <n v="0"/>
    <n v="1031"/>
    <n v="0"/>
    <n v="890"/>
    <n v="1627"/>
    <n v="3890"/>
    <n v="1712"/>
    <n v="3278"/>
    <n v="534"/>
    <n v="625"/>
    <n v="1491"/>
    <n v="1597"/>
    <n v="685"/>
    <n v="3037"/>
    <n v="2031"/>
    <n v="1561"/>
    <x v="0"/>
    <x v="0"/>
    <s v="Componenti per impianti"/>
  </r>
  <r>
    <x v="27"/>
    <x v="13"/>
    <n v="4597"/>
    <n v="6345"/>
    <x v="0"/>
    <n v="90"/>
    <n v="0"/>
    <n v="735"/>
    <n v="-131"/>
    <n v="607"/>
    <n v="909"/>
    <n v="0"/>
    <n v="45"/>
    <n v="0"/>
    <n v="455"/>
    <n v="97"/>
    <n v="344"/>
    <n v="1163"/>
    <n v="1039"/>
    <n v="594"/>
    <n v="0"/>
    <n v="569"/>
    <n v="1612"/>
    <n v="-407"/>
    <n v="923"/>
    <n v="1149"/>
    <n v="1984"/>
    <x v="0"/>
    <x v="0"/>
    <s v="Componenti per impianti"/>
  </r>
  <r>
    <x v="27"/>
    <x v="14"/>
    <n v="40701"/>
    <n v="51010"/>
    <x v="0"/>
    <n v="9244"/>
    <n v="6970"/>
    <n v="6225"/>
    <n v="7106"/>
    <n v="1361"/>
    <n v="2964"/>
    <n v="368"/>
    <n v="4128"/>
    <n v="693"/>
    <n v="4376"/>
    <n v="4730"/>
    <n v="4963"/>
    <n v="2813"/>
    <n v="3011"/>
    <n v="1921"/>
    <n v="4472"/>
    <n v="2680"/>
    <n v="4719"/>
    <n v="4895"/>
    <n v="2530"/>
    <n v="5771"/>
    <n v="2351"/>
    <x v="0"/>
    <x v="0"/>
    <s v="Componenti per impianti"/>
  </r>
  <r>
    <x v="27"/>
    <x v="15"/>
    <n v="2592"/>
    <n v="10917"/>
    <x v="0"/>
    <m/>
    <m/>
    <n v="266"/>
    <n v="187"/>
    <n v="635"/>
    <n v="2050"/>
    <n v="0"/>
    <n v="165"/>
    <n v="0"/>
    <n v="853"/>
    <n v="184"/>
    <n v="765"/>
    <n v="176"/>
    <n v="1952"/>
    <n v="0"/>
    <n v="0"/>
    <n v="0"/>
    <n v="1354"/>
    <n v="1174"/>
    <n v="3434"/>
    <n v="157"/>
    <n v="1234"/>
    <x v="0"/>
    <x v="0"/>
    <s v="Componenti per impianti"/>
  </r>
  <r>
    <x v="27"/>
    <x v="16"/>
    <n v="94193"/>
    <n v="144474"/>
    <x v="0"/>
    <n v="9002"/>
    <n v="1774"/>
    <n v="29499"/>
    <n v="308"/>
    <n v="2174"/>
    <n v="17584"/>
    <n v="0"/>
    <n v="17005"/>
    <n v="592"/>
    <n v="0"/>
    <n v="4087"/>
    <n v="24788"/>
    <n v="15027"/>
    <n v="27228"/>
    <n v="4089"/>
    <n v="4245"/>
    <n v="10416"/>
    <n v="23236"/>
    <n v="12043"/>
    <n v="21042"/>
    <n v="7264"/>
    <n v="12466"/>
    <x v="0"/>
    <x v="0"/>
    <s v="Componenti per impianti"/>
  </r>
  <r>
    <x v="2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2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27"/>
    <x v="19"/>
    <n v="34221"/>
    <n v="98075"/>
    <x v="0"/>
    <m/>
    <n v="8128"/>
    <n v="0"/>
    <n v="9888"/>
    <n v="0"/>
    <n v="8706"/>
    <n v="0"/>
    <n v="16586"/>
    <n v="1137"/>
    <n v="7461"/>
    <n v="1305"/>
    <n v="4474"/>
    <n v="1949"/>
    <n v="10861"/>
    <n v="5890"/>
    <n v="3045"/>
    <n v="5641"/>
    <n v="8423"/>
    <n v="13562"/>
    <n v="15766"/>
    <n v="4737"/>
    <n v="3428"/>
    <x v="0"/>
    <x v="0"/>
    <s v="Componenti per impianti"/>
  </r>
  <r>
    <x v="27"/>
    <x v="20"/>
    <n v="74893"/>
    <n v="103300"/>
    <x v="0"/>
    <n v="7594"/>
    <n v="14909"/>
    <n v="5769"/>
    <n v="8668"/>
    <n v="3923"/>
    <n v="7692"/>
    <n v="1842"/>
    <n v="8209"/>
    <n v="6760"/>
    <n v="7546"/>
    <n v="8374"/>
    <n v="10482"/>
    <n v="11982"/>
    <n v="12545"/>
    <n v="6480"/>
    <n v="1443"/>
    <n v="5608"/>
    <n v="6900"/>
    <n v="5175"/>
    <n v="13520"/>
    <n v="11386"/>
    <n v="11056"/>
    <x v="0"/>
    <x v="0"/>
    <s v="Componenti per impianti"/>
  </r>
  <r>
    <x v="27"/>
    <x v="21"/>
    <n v="26643"/>
    <n v="23988"/>
    <x v="0"/>
    <n v="2058"/>
    <n v="1543"/>
    <n v="4956"/>
    <n v="143"/>
    <n v="2852"/>
    <n v="1469"/>
    <n v="0"/>
    <n v="3629"/>
    <n v="1981"/>
    <n v="3147"/>
    <n v="2625"/>
    <n v="1331"/>
    <n v="1709"/>
    <n v="5974"/>
    <n v="1642"/>
    <n v="2614"/>
    <n v="1586"/>
    <n v="2729"/>
    <n v="7111"/>
    <n v="1286"/>
    <n v="123"/>
    <n v="5253"/>
    <x v="0"/>
    <x v="0"/>
    <s v="Componenti per impianti"/>
  </r>
  <r>
    <x v="28"/>
    <x v="0"/>
    <n v="685"/>
    <n v="757"/>
    <x v="0"/>
    <n v="53"/>
    <n v="12"/>
    <n v="0"/>
    <n v="0"/>
    <n v="0"/>
    <n v="745"/>
    <n v="0"/>
    <n v="0"/>
    <n v="135"/>
    <n v="0"/>
    <n v="91"/>
    <n v="0"/>
    <n v="0"/>
    <n v="0"/>
    <n v="0"/>
    <n v="0"/>
    <n v="406"/>
    <n v="0"/>
    <n v="0"/>
    <n v="0"/>
    <n v="0"/>
    <n v="0"/>
    <x v="0"/>
    <x v="0"/>
    <s v="Attrezzature"/>
  </r>
  <r>
    <x v="28"/>
    <x v="1"/>
    <n v="183"/>
    <n v="630"/>
    <x v="0"/>
    <n v="38"/>
    <n v="0"/>
    <n v="0"/>
    <n v="159"/>
    <n v="0"/>
    <n v="0"/>
    <n v="0"/>
    <n v="158"/>
    <n v="0"/>
    <n v="0"/>
    <n v="54"/>
    <n v="0"/>
    <n v="91"/>
    <n v="313"/>
    <n v="0"/>
    <n v="0"/>
    <n v="0"/>
    <n v="0"/>
    <n v="0"/>
    <n v="0"/>
    <n v="0"/>
    <n v="0"/>
    <x v="0"/>
    <x v="0"/>
    <s v="Attrezzature"/>
  </r>
  <r>
    <x v="28"/>
    <x v="2"/>
    <n v="12142"/>
    <n v="7440"/>
    <x v="0"/>
    <n v="1442"/>
    <n v="59"/>
    <n v="-84"/>
    <n v="0"/>
    <n v="19"/>
    <n v="874"/>
    <n v="0"/>
    <n v="43"/>
    <n v="5218"/>
    <n v="112"/>
    <n v="3732"/>
    <n v="15"/>
    <n v="1145"/>
    <n v="91"/>
    <n v="160"/>
    <n v="0"/>
    <n v="295"/>
    <n v="0"/>
    <n v="70"/>
    <n v="6101"/>
    <n v="145"/>
    <n v="2069"/>
    <x v="0"/>
    <x v="0"/>
    <s v="Attrezzature"/>
  </r>
  <r>
    <x v="28"/>
    <x v="3"/>
    <n v="555"/>
    <n v="2583"/>
    <x v="0"/>
    <m/>
    <m/>
    <n v="0"/>
    <n v="273"/>
    <n v="0"/>
    <n v="780"/>
    <n v="0"/>
    <n v="0"/>
    <n v="0"/>
    <n v="547"/>
    <n v="0"/>
    <n v="0"/>
    <n v="555"/>
    <n v="392"/>
    <n v="0"/>
    <n v="0"/>
    <n v="0"/>
    <n v="566"/>
    <n v="0"/>
    <n v="25"/>
    <n v="0"/>
    <n v="0"/>
    <x v="0"/>
    <x v="0"/>
    <s v="Attrezzature"/>
  </r>
  <r>
    <x v="28"/>
    <x v="4"/>
    <n v="728"/>
    <n v="-157"/>
    <x v="0"/>
    <m/>
    <n v="-157"/>
    <n v="0"/>
    <n v="0"/>
    <n v="0"/>
    <n v="0"/>
    <n v="0"/>
    <n v="0"/>
    <n v="571"/>
    <n v="0"/>
    <n v="0"/>
    <n v="0"/>
    <n v="0"/>
    <n v="0"/>
    <n v="157"/>
    <n v="0"/>
    <n v="0"/>
    <n v="0"/>
    <n v="0"/>
    <n v="0"/>
    <n v="0"/>
    <n v="0"/>
    <x v="0"/>
    <x v="0"/>
    <s v="Attrezzature"/>
  </r>
  <r>
    <x v="28"/>
    <x v="5"/>
    <n v="214.86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214.86"/>
    <n v="0"/>
    <n v="0"/>
    <n v="0"/>
    <x v="0"/>
    <x v="0"/>
    <s v="Attrezzature"/>
  </r>
  <r>
    <x v="28"/>
    <x v="6"/>
    <n v="553"/>
    <n v="164"/>
    <x v="0"/>
    <m/>
    <m/>
    <n v="13"/>
    <n v="0"/>
    <n v="0"/>
    <n v="0"/>
    <n v="0"/>
    <n v="0"/>
    <n v="291"/>
    <n v="0"/>
    <n v="0"/>
    <n v="0"/>
    <n v="85"/>
    <n v="0"/>
    <n v="0"/>
    <n v="0"/>
    <n v="0"/>
    <n v="0"/>
    <n v="0"/>
    <n v="0"/>
    <n v="164"/>
    <n v="0"/>
    <x v="0"/>
    <x v="0"/>
    <s v="Attrezzature"/>
  </r>
  <r>
    <x v="28"/>
    <x v="7"/>
    <n v="167"/>
    <n v="78"/>
    <x v="0"/>
    <m/>
    <n v="78"/>
    <n v="0"/>
    <n v="0"/>
    <n v="0"/>
    <n v="0"/>
    <n v="0"/>
    <n v="0"/>
    <n v="0"/>
    <n v="0"/>
    <n v="27"/>
    <n v="0"/>
    <n v="140"/>
    <n v="0"/>
    <n v="0"/>
    <n v="0"/>
    <n v="0"/>
    <n v="0"/>
    <n v="0"/>
    <n v="0"/>
    <n v="0"/>
    <n v="0"/>
    <x v="0"/>
    <x v="0"/>
    <s v="Attrezzature"/>
  </r>
  <r>
    <x v="28"/>
    <x v="8"/>
    <n v="2995"/>
    <n v="1795"/>
    <x v="0"/>
    <m/>
    <n v="151"/>
    <n v="234"/>
    <n v="15"/>
    <n v="0"/>
    <n v="0"/>
    <n v="0"/>
    <n v="68"/>
    <n v="447"/>
    <n v="0"/>
    <n v="547"/>
    <n v="150"/>
    <n v="516"/>
    <n v="247"/>
    <n v="108"/>
    <n v="248"/>
    <n v="134"/>
    <n v="0"/>
    <n v="732"/>
    <n v="639"/>
    <n v="277"/>
    <n v="173"/>
    <x v="0"/>
    <x v="0"/>
    <s v="Attrezzature"/>
  </r>
  <r>
    <x v="28"/>
    <x v="9"/>
    <n v="-78"/>
    <n v="3338"/>
    <x v="0"/>
    <n v="154"/>
    <n v="1423"/>
    <n v="122"/>
    <n v="33"/>
    <n v="0"/>
    <n v="0"/>
    <n v="0"/>
    <n v="0"/>
    <n v="0"/>
    <n v="0"/>
    <n v="0"/>
    <n v="23"/>
    <n v="397"/>
    <n v="1115"/>
    <n v="274"/>
    <n v="0"/>
    <n v="-1199"/>
    <n v="220"/>
    <n v="174"/>
    <n v="524"/>
    <n v="0"/>
    <n v="98"/>
    <x v="0"/>
    <x v="0"/>
    <s v="Attrezzature"/>
  </r>
  <r>
    <x v="28"/>
    <x v="10"/>
    <n v="6508"/>
    <n v="7725"/>
    <x v="0"/>
    <n v="292"/>
    <n v="1207"/>
    <n v="527"/>
    <n v="259"/>
    <n v="21"/>
    <n v="127"/>
    <n v="0"/>
    <n v="396"/>
    <n v="334"/>
    <n v="543"/>
    <n v="703"/>
    <n v="1601"/>
    <n v="596"/>
    <n v="950"/>
    <n v="283"/>
    <n v="0"/>
    <n v="785"/>
    <n v="269"/>
    <n v="1181"/>
    <n v="587"/>
    <n v="1786"/>
    <n v="587"/>
    <x v="0"/>
    <x v="0"/>
    <s v="Attrezzature"/>
  </r>
  <r>
    <x v="28"/>
    <x v="11"/>
    <n v="1686"/>
    <n v="1997"/>
    <x v="0"/>
    <m/>
    <n v="144"/>
    <n v="0"/>
    <n v="0"/>
    <n v="134"/>
    <n v="667"/>
    <n v="0"/>
    <n v="7"/>
    <n v="0"/>
    <n v="147"/>
    <n v="490"/>
    <n v="10"/>
    <n v="175"/>
    <n v="228"/>
    <n v="25"/>
    <n v="42"/>
    <n v="183"/>
    <n v="67"/>
    <n v="37"/>
    <n v="43"/>
    <n v="642"/>
    <n v="15"/>
    <x v="0"/>
    <x v="0"/>
    <s v="Attrezzature"/>
  </r>
  <r>
    <x v="28"/>
    <x v="12"/>
    <n v="1677"/>
    <n v="494"/>
    <x v="0"/>
    <m/>
    <m/>
    <n v="979"/>
    <n v="0"/>
    <n v="-877"/>
    <n v="276"/>
    <n v="0"/>
    <n v="12"/>
    <n v="722"/>
    <n v="0"/>
    <n v="273"/>
    <n v="85"/>
    <n v="555"/>
    <n v="121"/>
    <n v="0"/>
    <n v="0"/>
    <n v="25"/>
    <n v="0"/>
    <n v="0"/>
    <n v="0"/>
    <n v="0"/>
    <n v="0"/>
    <x v="0"/>
    <x v="0"/>
    <s v="Attrezzature"/>
  </r>
  <r>
    <x v="28"/>
    <x v="13"/>
    <n v="4288"/>
    <n v="288"/>
    <x v="0"/>
    <m/>
    <m/>
    <n v="596"/>
    <n v="-146"/>
    <n v="185"/>
    <n v="0"/>
    <n v="0"/>
    <n v="11"/>
    <n v="939"/>
    <n v="14"/>
    <n v="1082"/>
    <n v="210"/>
    <n v="79"/>
    <n v="22"/>
    <n v="200"/>
    <n v="0"/>
    <n v="148"/>
    <n v="177"/>
    <n v="1059"/>
    <n v="0"/>
    <n v="0"/>
    <n v="123"/>
    <x v="0"/>
    <x v="0"/>
    <s v="Attrezzature"/>
  </r>
  <r>
    <x v="28"/>
    <x v="14"/>
    <n v="3598"/>
    <n v="2722"/>
    <x v="0"/>
    <m/>
    <m/>
    <n v="0"/>
    <n v="0"/>
    <n v="0"/>
    <n v="0"/>
    <n v="0"/>
    <n v="132"/>
    <n v="483"/>
    <n v="0"/>
    <n v="930"/>
    <n v="54"/>
    <n v="11"/>
    <n v="450"/>
    <n v="0"/>
    <n v="0"/>
    <n v="0"/>
    <n v="0"/>
    <n v="88"/>
    <n v="0"/>
    <n v="2086"/>
    <n v="0"/>
    <x v="0"/>
    <x v="0"/>
    <s v="Attrezzature"/>
  </r>
  <r>
    <x v="28"/>
    <x v="15"/>
    <n v="1425"/>
    <n v="1980"/>
    <x v="0"/>
    <m/>
    <m/>
    <n v="443"/>
    <n v="153"/>
    <n v="39"/>
    <n v="85"/>
    <n v="0"/>
    <n v="12"/>
    <n v="0"/>
    <n v="232"/>
    <n v="244"/>
    <n v="260"/>
    <n v="136"/>
    <n v="295"/>
    <n v="0"/>
    <n v="0"/>
    <n v="0"/>
    <n v="79"/>
    <n v="395"/>
    <n v="696"/>
    <n v="168"/>
    <n v="16"/>
    <x v="0"/>
    <x v="0"/>
    <s v="Attrezzature"/>
  </r>
  <r>
    <x v="28"/>
    <x v="16"/>
    <n v="8164"/>
    <n v="8686"/>
    <x v="0"/>
    <n v="275"/>
    <n v="-551"/>
    <n v="728"/>
    <n v="2969"/>
    <n v="26"/>
    <n v="773"/>
    <n v="0"/>
    <n v="1492"/>
    <n v="1893"/>
    <n v="0"/>
    <n v="308"/>
    <n v="934"/>
    <n v="950"/>
    <n v="1195"/>
    <n v="2195"/>
    <n v="33"/>
    <n v="527"/>
    <n v="897"/>
    <n v="768"/>
    <n v="450"/>
    <n v="494"/>
    <n v="363"/>
    <x v="0"/>
    <x v="0"/>
    <s v="Attrezzature"/>
  </r>
  <r>
    <x v="28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2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28"/>
    <x v="19"/>
    <n v="2615"/>
    <n v="7517"/>
    <x v="0"/>
    <m/>
    <n v="-1138"/>
    <n v="0"/>
    <n v="389"/>
    <n v="0"/>
    <n v="1520"/>
    <n v="0"/>
    <n v="1273"/>
    <n v="144"/>
    <n v="67"/>
    <n v="17"/>
    <n v="944"/>
    <n v="20"/>
    <n v="2509"/>
    <n v="25"/>
    <n v="130"/>
    <n v="0"/>
    <n v="466"/>
    <n v="2047"/>
    <n v="995"/>
    <n v="362"/>
    <n v="1455"/>
    <x v="0"/>
    <x v="0"/>
    <s v="Attrezzature"/>
  </r>
  <r>
    <x v="28"/>
    <x v="20"/>
    <n v="23481"/>
    <n v="12789"/>
    <x v="0"/>
    <n v="1987"/>
    <n v="1441"/>
    <n v="1303"/>
    <n v="1295"/>
    <n v="1329"/>
    <n v="785"/>
    <n v="457"/>
    <n v="1206"/>
    <n v="2252"/>
    <n v="1297"/>
    <n v="5627"/>
    <n v="1553"/>
    <n v="6530"/>
    <n v="852"/>
    <n v="1571"/>
    <n v="1597"/>
    <n v="1410"/>
    <n v="800"/>
    <n v="442"/>
    <n v="1390"/>
    <n v="573"/>
    <n v="475"/>
    <x v="0"/>
    <x v="0"/>
    <s v="Attrezzature"/>
  </r>
  <r>
    <x v="28"/>
    <x v="21"/>
    <n v="16"/>
    <n v="294"/>
    <x v="0"/>
    <m/>
    <n v="294"/>
    <n v="0"/>
    <n v="0"/>
    <n v="0"/>
    <n v="0"/>
    <n v="0"/>
    <n v="0"/>
    <n v="0"/>
    <n v="0"/>
    <n v="0"/>
    <n v="0"/>
    <n v="16"/>
    <n v="0"/>
    <n v="0"/>
    <n v="0"/>
    <n v="0"/>
    <n v="0"/>
    <n v="0"/>
    <n v="0"/>
    <n v="0"/>
    <n v="0"/>
    <x v="0"/>
    <x v="0"/>
    <s v="Attrezzature"/>
  </r>
  <r>
    <x v="29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4"/>
    <n v="1313.7318999999998"/>
    <n v="0"/>
    <x v="0"/>
    <m/>
    <n v="0"/>
    <n v="1083.57"/>
    <n v="0"/>
    <n v="196.26999999999998"/>
    <n v="0"/>
    <n v="0"/>
    <n v="0"/>
    <n v="0"/>
    <n v="0"/>
    <n v="0"/>
    <n v="0"/>
    <n v="0"/>
    <n v="0"/>
    <n v="33.89189999999985"/>
    <n v="0"/>
    <n v="0"/>
    <n v="0"/>
    <n v="0"/>
    <n v="0"/>
    <n v="0"/>
    <n v="0"/>
    <x v="0"/>
    <x v="0"/>
    <s v="Caldaie"/>
  </r>
  <r>
    <x v="2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7"/>
    <n v="91908.710500000016"/>
    <n v="60931.710500000016"/>
    <x v="0"/>
    <n v="25807.82"/>
    <n v="25972.07"/>
    <n v="2974.1800000000003"/>
    <n v="-6.9999999999708962E-2"/>
    <n v="3641"/>
    <n v="855"/>
    <n v="672"/>
    <n v="3865"/>
    <n v="0"/>
    <n v="2163"/>
    <n v="13610"/>
    <n v="10538"/>
    <n v="0"/>
    <n v="0"/>
    <n v="25757.964300000007"/>
    <n v="5744.4200000000055"/>
    <n v="9213.3585999999923"/>
    <n v="3283.1999999999971"/>
    <n v="1721.6771000000008"/>
    <n v="0.37999999999738066"/>
    <n v="8510.7105000000156"/>
    <n v="9712.8989000000001"/>
    <x v="0"/>
    <x v="0"/>
    <s v="Caldaie"/>
  </r>
  <r>
    <x v="29"/>
    <x v="8"/>
    <n v="0"/>
    <n v="0"/>
    <x v="0"/>
    <m/>
    <n v="0"/>
    <n v="0"/>
    <n v="0"/>
    <n v="0"/>
    <n v="0"/>
    <n v="0"/>
    <n v="0"/>
    <n v="0"/>
    <n v="0"/>
    <n v="0"/>
    <n v="0"/>
    <n v="0"/>
    <n v="0"/>
    <n v="1432.732"/>
    <n v="1470.5919999999999"/>
    <n v="-1432.732"/>
    <n v="-1470.5919999999999"/>
    <n v="0"/>
    <n v="0"/>
    <n v="0"/>
    <n v="0"/>
    <x v="0"/>
    <x v="0"/>
    <s v="Caldaie"/>
  </r>
  <r>
    <x v="29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10"/>
    <n v="109667.1116"/>
    <n v="239713.9816"/>
    <x v="0"/>
    <n v="7729.93"/>
    <n v="6066.1"/>
    <n v="6714.84"/>
    <n v="32803.980000000003"/>
    <n v="14460.649999999998"/>
    <n v="7852.5199999999968"/>
    <n v="0"/>
    <n v="7407.0400000000009"/>
    <n v="10843.529999999999"/>
    <n v="26237.570000000007"/>
    <n v="18902.11"/>
    <n v="30870.01999999999"/>
    <n v="0"/>
    <n v="0"/>
    <n v="16128.287199999992"/>
    <n v="34930.929799999998"/>
    <n v="13896.811700000006"/>
    <n v="18434.202900000091"/>
    <n v="12511.371100000004"/>
    <n v="66632.037299999909"/>
    <n v="8479.581600000005"/>
    <n v="49351.491100000072"/>
    <x v="0"/>
    <x v="0"/>
    <s v="Caldaie"/>
  </r>
  <r>
    <x v="29"/>
    <x v="11"/>
    <n v="44147.139999999992"/>
    <n v="66209.789999999994"/>
    <x v="0"/>
    <n v="8222.4699999999993"/>
    <n v="24898.42"/>
    <n v="564.82000000000153"/>
    <n v="8827.6200000000026"/>
    <n v="9637.57"/>
    <n v="326.43000000000029"/>
    <n v="11467.73"/>
    <n v="1762.0599999999977"/>
    <n v="760.91999999999825"/>
    <n v="54.760000000002037"/>
    <n v="0"/>
    <n v="4493.8700000000026"/>
    <n v="0"/>
    <n v="0"/>
    <n v="2317.2607000000025"/>
    <n v="7133.9056999999957"/>
    <n v="11176.369299999991"/>
    <n v="7008.998900000006"/>
    <n v="0"/>
    <n v="11703.725399999988"/>
    <n v="0"/>
    <n v="11800.217299999989"/>
    <x v="0"/>
    <x v="0"/>
    <s v="Caldaie"/>
  </r>
  <r>
    <x v="29"/>
    <x v="12"/>
    <n v="0"/>
    <n v="9397.5300000000007"/>
    <x v="0"/>
    <m/>
    <n v="0"/>
    <n v="0"/>
    <n v="0"/>
    <n v="0"/>
    <n v="0"/>
    <n v="0"/>
    <n v="0"/>
    <n v="0"/>
    <n v="143.78"/>
    <n v="0"/>
    <n v="38.75"/>
    <n v="0"/>
    <n v="0"/>
    <n v="0"/>
    <n v="2.4999999999977263E-3"/>
    <n v="0"/>
    <n v="0"/>
    <n v="0"/>
    <n v="9214.9975000000013"/>
    <n v="0"/>
    <n v="1736.5370000000021"/>
    <x v="0"/>
    <x v="0"/>
    <s v="Caldaie"/>
  </r>
  <r>
    <x v="29"/>
    <x v="13"/>
    <n v="15264.342200000005"/>
    <n v="21455.722200000004"/>
    <x v="0"/>
    <n v="499.86"/>
    <n v="2354"/>
    <n v="0"/>
    <n v="0"/>
    <n v="4058.9199999999996"/>
    <n v="0"/>
    <n v="0"/>
    <n v="874.02"/>
    <n v="2449.17"/>
    <n v="3226.72"/>
    <n v="838.36000000000058"/>
    <n v="784.25"/>
    <n v="0"/>
    <n v="0"/>
    <n v="5644.4140000000016"/>
    <n v="7321.0688000000009"/>
    <n v="0"/>
    <n v="4104.4601999999995"/>
    <n v="808.46600000000035"/>
    <n v="1826.0509999999995"/>
    <n v="965.15220000000227"/>
    <n v="7446.2684000000008"/>
    <x v="0"/>
    <x v="0"/>
    <s v="Caldaie"/>
  </r>
  <r>
    <x v="29"/>
    <x v="14"/>
    <n v="24685.736799999999"/>
    <n v="131888.14679999999"/>
    <x v="0"/>
    <n v="5574.72"/>
    <n v="3003.27"/>
    <n v="1543.83"/>
    <n v="4287.5200000000004"/>
    <n v="1415.7400000000007"/>
    <n v="1633.8000000000002"/>
    <n v="0"/>
    <n v="224.84000000000015"/>
    <n v="0"/>
    <n v="53133.65"/>
    <n v="0"/>
    <n v="20983.800000000003"/>
    <n v="0"/>
    <n v="0"/>
    <n v="2658.7544999999991"/>
    <n v="3286.9989999999962"/>
    <n v="2969.1475000000009"/>
    <n v="20046.031699999978"/>
    <n v="3863.2780000000002"/>
    <n v="18627.969300000026"/>
    <n v="6660.2667999999976"/>
    <n v="70293.648699999932"/>
    <x v="0"/>
    <x v="0"/>
    <s v="Caldaie"/>
  </r>
  <r>
    <x v="29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17"/>
    <n v="0"/>
    <n v="497.03"/>
    <x v="0"/>
    <m/>
    <n v="0"/>
    <n v="0"/>
    <n v="0"/>
    <n v="0"/>
    <n v="0"/>
    <n v="0"/>
    <n v="0"/>
    <n v="0"/>
    <n v="0"/>
    <n v="0"/>
    <n v="497.03"/>
    <n v="0"/>
    <n v="0"/>
    <n v="0"/>
    <n v="-1.799999999946067E-3"/>
    <n v="0"/>
    <n v="0"/>
    <n v="0"/>
    <n v="1.799999999946067E-3"/>
    <n v="0"/>
    <n v="55.223600000000033"/>
    <x v="0"/>
    <x v="0"/>
    <s v="Caldaie"/>
  </r>
  <r>
    <x v="2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29"/>
    <x v="20"/>
    <n v="52714.051299999999"/>
    <n v="30884.351299999998"/>
    <x v="0"/>
    <n v="11779.45"/>
    <n v="7118.2"/>
    <n v="3556.5599999999995"/>
    <n v="2699.0600000000004"/>
    <n v="11274.78"/>
    <n v="0"/>
    <n v="0"/>
    <n v="0"/>
    <n v="3887.3199999999997"/>
    <n v="148.40999999999985"/>
    <n v="5029.5500000000029"/>
    <n v="13625.429999999998"/>
    <n v="0"/>
    <n v="0"/>
    <n v="1590.1958000000013"/>
    <n v="1.2999999962630682E-3"/>
    <n v="4880"/>
    <n v="0"/>
    <n v="3694.6141999999963"/>
    <n v="271.66870000000563"/>
    <n v="7021.581299999998"/>
    <n v="-2.0000000004074536E-3"/>
    <x v="0"/>
    <x v="0"/>
    <s v="Caldaie"/>
  </r>
  <r>
    <x v="29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30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2"/>
    <n v="29805.750000000004"/>
    <n v="34637.040000000001"/>
    <x v="0"/>
    <n v="282.79000000000002"/>
    <n v="1722.29"/>
    <n v="0"/>
    <n v="5557.95"/>
    <n v="301.95"/>
    <n v="2098.4799999999996"/>
    <n v="0"/>
    <n v="1229.0700000000015"/>
    <n v="1108"/>
    <n v="482.30999999999949"/>
    <n v="3720.7800000000007"/>
    <n v="9943.42"/>
    <n v="787.40999999999985"/>
    <n v="279.27999999999884"/>
    <n v="1067.5"/>
    <n v="2930.4000000000015"/>
    <n v="738.46999999999935"/>
    <n v="4742.2099999999991"/>
    <n v="16942.330000000002"/>
    <n v="795.11000000000058"/>
    <n v="4856.5200000000004"/>
    <n v="5743.119999999999"/>
    <x v="0"/>
    <x v="0"/>
    <s v="Rubinetteria"/>
  </r>
  <r>
    <x v="30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6"/>
    <n v="8974.73"/>
    <n v="16974.449999999997"/>
    <x v="0"/>
    <m/>
    <n v="1000"/>
    <n v="0"/>
    <n v="320.3599999999999"/>
    <n v="0"/>
    <n v="1062.2"/>
    <n v="0"/>
    <n v="3337.7900000000004"/>
    <n v="0"/>
    <n v="1002.1999999999998"/>
    <n v="0"/>
    <n v="3130.3900000000003"/>
    <n v="6543.13"/>
    <n v="2176.5"/>
    <n v="0"/>
    <n v="29.569999999999709"/>
    <n v="1041.4300000000003"/>
    <n v="2345.1800000000003"/>
    <n v="1277.3100000000004"/>
    <n v="2457.3999999999996"/>
    <n v="112.85999999999876"/>
    <n v="1731.619999999999"/>
    <x v="0"/>
    <x v="0"/>
    <s v="Rubinetteria"/>
  </r>
  <r>
    <x v="30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0"/>
    <n v="2964.78"/>
    <n v="2509.35"/>
    <x v="0"/>
    <m/>
    <n v="0"/>
    <n v="0"/>
    <n v="2103.15"/>
    <n v="0"/>
    <n v="0"/>
    <n v="0"/>
    <n v="0"/>
    <n v="0"/>
    <n v="0"/>
    <n v="0"/>
    <n v="169.34999999999991"/>
    <n v="0"/>
    <n v="236.84999999999991"/>
    <n v="0"/>
    <n v="0"/>
    <n v="507.81"/>
    <n v="0"/>
    <n v="2456.9700000000003"/>
    <n v="0"/>
    <n v="0"/>
    <n v="1162.3499999999999"/>
    <x v="0"/>
    <x v="0"/>
    <s v="Rubinetteria"/>
  </r>
  <r>
    <x v="30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3"/>
    <n v="5896.43"/>
    <n v="8266.9"/>
    <x v="0"/>
    <m/>
    <n v="3533.96"/>
    <n v="0"/>
    <n v="543.34999999999991"/>
    <n v="0"/>
    <n v="406.45000000000027"/>
    <n v="0"/>
    <n v="0"/>
    <n v="0"/>
    <n v="0"/>
    <n v="551.6"/>
    <n v="218.61999999999989"/>
    <n v="77.100000000000023"/>
    <n v="234.18000000000029"/>
    <n v="1144.68"/>
    <n v="0"/>
    <n v="0"/>
    <n v="0"/>
    <n v="2030.1"/>
    <n v="1237.3899999999994"/>
    <n v="2092.9500000000003"/>
    <n v="340.88000000000011"/>
    <x v="0"/>
    <x v="0"/>
    <s v="Rubinetteria"/>
  </r>
  <r>
    <x v="30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30"/>
    <x v="19"/>
    <n v="3362.41"/>
    <n v="7616.36"/>
    <x v="0"/>
    <m/>
    <n v="0"/>
    <n v="0"/>
    <n v="386.78"/>
    <n v="0"/>
    <n v="529.46"/>
    <n v="0"/>
    <n v="144.8599999999999"/>
    <n v="0"/>
    <n v="0"/>
    <n v="0"/>
    <n v="142.11000000000013"/>
    <n v="310.87"/>
    <n v="3331.4399999999996"/>
    <n v="0"/>
    <n v="333.60000000000036"/>
    <n v="1789"/>
    <n v="162.77000000000044"/>
    <n v="0"/>
    <n v="1322.7999999999993"/>
    <n v="1262.54"/>
    <n v="0"/>
    <x v="0"/>
    <x v="0"/>
    <s v="Rubinetteria"/>
  </r>
  <r>
    <x v="30"/>
    <x v="20"/>
    <n v="100.17"/>
    <n v="580.01"/>
    <x v="0"/>
    <n v="80.28"/>
    <n v="250.92"/>
    <n v="0"/>
    <n v="148.03"/>
    <n v="0"/>
    <n v="332.24000000000007"/>
    <n v="0"/>
    <n v="0"/>
    <n v="0"/>
    <n v="0"/>
    <n v="0"/>
    <n v="0"/>
    <n v="0"/>
    <n v="-520.18000000000006"/>
    <n v="0"/>
    <n v="0"/>
    <n v="0"/>
    <n v="140.57999999999998"/>
    <n v="19.89"/>
    <n v="228.42000000000002"/>
    <n v="0"/>
    <n v="191.43000000000006"/>
    <x v="0"/>
    <x v="0"/>
    <s v="Rubinetteria"/>
  </r>
  <r>
    <x v="30"/>
    <x v="21"/>
    <n v="0"/>
    <n v="6462.0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62.06"/>
    <n v="0"/>
    <n v="720.83999999999924"/>
    <x v="0"/>
    <x v="0"/>
    <s v="Rubinetteria"/>
  </r>
  <r>
    <x v="3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2"/>
    <n v="0"/>
    <n v="1684.8"/>
    <x v="0"/>
    <m/>
    <m/>
    <n v="0"/>
    <n v="0"/>
    <n v="0"/>
    <n v="0"/>
    <n v="0"/>
    <n v="1684.8"/>
    <n v="0"/>
    <n v="0"/>
    <n v="0"/>
    <n v="0"/>
    <n v="0"/>
    <n v="0"/>
    <n v="0"/>
    <n v="0"/>
    <n v="0"/>
    <n v="0"/>
    <n v="0"/>
    <n v="0"/>
    <n v="0"/>
    <n v="-1281.1500000000001"/>
    <x v="0"/>
    <x v="0"/>
    <s v="Prodotti Chimici"/>
  </r>
  <r>
    <x v="31"/>
    <x v="3"/>
    <n v="2829.15"/>
    <n v="3452.19"/>
    <x v="0"/>
    <m/>
    <m/>
    <n v="0"/>
    <n v="1365.81"/>
    <n v="0"/>
    <n v="0"/>
    <n v="0"/>
    <n v="0"/>
    <n v="0"/>
    <n v="0"/>
    <n v="0"/>
    <n v="1024.77"/>
    <n v="1732.82"/>
    <n v="0"/>
    <n v="0"/>
    <n v="0"/>
    <n v="0"/>
    <n v="1061.6100000000001"/>
    <n v="1096.3300000000002"/>
    <n v="0"/>
    <n v="0"/>
    <n v="0"/>
    <x v="0"/>
    <x v="0"/>
    <s v="Prodotti Chimici"/>
  </r>
  <r>
    <x v="31"/>
    <x v="4"/>
    <n v="200.8"/>
    <n v="0"/>
    <x v="0"/>
    <m/>
    <m/>
    <n v="0"/>
    <n v="0"/>
    <n v="0"/>
    <n v="0"/>
    <n v="0"/>
    <n v="0"/>
    <n v="200.8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7"/>
    <n v="0"/>
    <n v="1134.51"/>
    <x v="0"/>
    <m/>
    <m/>
    <n v="0"/>
    <n v="0"/>
    <n v="0"/>
    <n v="0"/>
    <n v="0"/>
    <n v="0"/>
    <n v="0"/>
    <n v="0"/>
    <n v="0"/>
    <n v="0"/>
    <n v="0"/>
    <n v="0"/>
    <n v="0"/>
    <n v="0"/>
    <n v="0"/>
    <n v="1134.51"/>
    <n v="0"/>
    <n v="0"/>
    <n v="0"/>
    <n v="0"/>
    <x v="0"/>
    <x v="0"/>
    <s v="Prodotti Chimici"/>
  </r>
  <r>
    <x v="31"/>
    <x v="8"/>
    <n v="5523.72"/>
    <n v="7565.8200000000006"/>
    <x v="0"/>
    <m/>
    <m/>
    <n v="0"/>
    <n v="0"/>
    <n v="0"/>
    <n v="1293.55"/>
    <n v="1539.1"/>
    <n v="718.7"/>
    <n v="0"/>
    <n v="727.90999999999985"/>
    <n v="1367.9100000000003"/>
    <n v="2383.7800000000007"/>
    <n v="0"/>
    <n v="0"/>
    <n v="0"/>
    <n v="0"/>
    <n v="755.90999999999985"/>
    <n v="0"/>
    <n v="859.54"/>
    <n v="1440.62"/>
    <n v="1001.2600000000002"/>
    <n v="0"/>
    <x v="0"/>
    <x v="0"/>
    <s v="Prodotti Chimici"/>
  </r>
  <r>
    <x v="31"/>
    <x v="9"/>
    <n v="3500.05"/>
    <n v="5686.88"/>
    <x v="0"/>
    <n v="383.7"/>
    <m/>
    <n v="260.51000000000005"/>
    <n v="349.61"/>
    <n v="383.86999999999989"/>
    <n v="0"/>
    <n v="0"/>
    <n v="907.4"/>
    <n v="673.42000000000007"/>
    <n v="0"/>
    <n v="378.13999999999987"/>
    <n v="0"/>
    <n v="875.63000000000011"/>
    <n v="2622.83"/>
    <n v="0"/>
    <n v="1460.3400000000001"/>
    <n v="128.67000000000007"/>
    <n v="0"/>
    <n v="416.11000000000013"/>
    <n v="346.69999999999982"/>
    <n v="0"/>
    <n v="0"/>
    <x v="0"/>
    <x v="0"/>
    <s v="Prodotti Chimici"/>
  </r>
  <r>
    <x v="31"/>
    <x v="10"/>
    <n v="4730.46"/>
    <n v="8658.61"/>
    <x v="0"/>
    <n v="1244.71"/>
    <n v="579.97"/>
    <n v="-349.45000000000005"/>
    <n v="1126.3999999999999"/>
    <n v="0"/>
    <n v="880.41000000000031"/>
    <n v="0"/>
    <n v="121.25999999999976"/>
    <n v="1219.7099999999998"/>
    <n v="898.77"/>
    <n v="0"/>
    <n v="0"/>
    <n v="371.76000000000022"/>
    <n v="1530.4600000000005"/>
    <n v="0"/>
    <n v="0"/>
    <n v="607.92999999999984"/>
    <n v="2280.3899999999994"/>
    <n v="394.85000000000036"/>
    <n v="0"/>
    <n v="1240.9499999999998"/>
    <n v="1770.3999999999996"/>
    <x v="0"/>
    <x v="0"/>
    <s v="Prodotti Chimici"/>
  </r>
  <r>
    <x v="31"/>
    <x v="11"/>
    <n v="20117.72"/>
    <n v="28421.279999999999"/>
    <x v="0"/>
    <m/>
    <n v="1001.65"/>
    <n v="1361.96"/>
    <n v="695.13"/>
    <n v="0"/>
    <n v="78.1400000000001"/>
    <n v="1000.06"/>
    <n v="3641.3999999999996"/>
    <n v="2255.0000000000005"/>
    <n v="817.61000000000058"/>
    <n v="990.05999999999949"/>
    <n v="2651.66"/>
    <n v="4482.5599999999995"/>
    <n v="3926.76"/>
    <n v="1142.75"/>
    <n v="2480.08"/>
    <n v="3043.8100000000013"/>
    <n v="1350.3600000000006"/>
    <n v="1986.8899999999994"/>
    <n v="7923.8599999999969"/>
    <n v="3854.630000000001"/>
    <n v="661.95000000000073"/>
    <x v="0"/>
    <x v="0"/>
    <s v="Prodotti Chimici"/>
  </r>
  <r>
    <x v="31"/>
    <x v="12"/>
    <n v="18715.490000000002"/>
    <n v="29402.84"/>
    <x v="0"/>
    <n v="1901.04"/>
    <n v="1038.52"/>
    <n v="1069.25"/>
    <n v="415.20000000000005"/>
    <n v="441.15999999999985"/>
    <n v="3755.8999999999996"/>
    <n v="-48.599999999999909"/>
    <n v="3429.2500000000009"/>
    <n v="2118.8300000000004"/>
    <n v="1341"/>
    <n v="4258.49"/>
    <n v="1015.0799999999999"/>
    <n v="1340.8999999999996"/>
    <n v="6264.1499999999978"/>
    <n v="0"/>
    <n v="1005.1700000000019"/>
    <n v="1388.1000000000004"/>
    <n v="1811.4099999999999"/>
    <n v="1995.3999999999996"/>
    <n v="5076.239999999998"/>
    <n v="4250.9200000000019"/>
    <n v="394.68000000000029"/>
    <x v="0"/>
    <x v="0"/>
    <s v="Prodotti Chimici"/>
  </r>
  <r>
    <x v="31"/>
    <x v="13"/>
    <n v="786.25"/>
    <n v="3661.79"/>
    <x v="0"/>
    <m/>
    <m/>
    <n v="0"/>
    <n v="0"/>
    <n v="0"/>
    <n v="1923.41"/>
    <n v="0"/>
    <n v="0"/>
    <n v="0"/>
    <n v="0"/>
    <n v="0"/>
    <n v="0"/>
    <n v="786.25"/>
    <n v="0"/>
    <n v="0"/>
    <n v="0"/>
    <n v="0"/>
    <n v="1738.3799999999999"/>
    <n v="0"/>
    <n v="0"/>
    <n v="0"/>
    <n v="446.59000000000015"/>
    <x v="0"/>
    <x v="0"/>
    <s v="Prodotti Chimici"/>
  </r>
  <r>
    <x v="31"/>
    <x v="14"/>
    <n v="33196.660000000003"/>
    <n v="27268.370000000003"/>
    <x v="0"/>
    <n v="3765.09"/>
    <n v="1726.97"/>
    <n v="1770"/>
    <n v="1870.99"/>
    <n v="442.5"/>
    <n v="4366.0199999999995"/>
    <n v="1356.7600000000002"/>
    <n v="578.20000000000073"/>
    <n v="0"/>
    <n v="2641.74"/>
    <n v="4100.3899999999994"/>
    <n v="2141.8199999999997"/>
    <n v="1455.7999999999993"/>
    <n v="2476.2800000000007"/>
    <n v="412.68000000000029"/>
    <n v="950.06000000000131"/>
    <n v="8146.8000000000011"/>
    <n v="3268.75"/>
    <n v="7948.66"/>
    <n v="3449.5599999999977"/>
    <n v="3797.9800000000032"/>
    <n v="1595.7299999999996"/>
    <x v="0"/>
    <x v="0"/>
    <s v="Prodotti Chimici"/>
  </r>
  <r>
    <x v="3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5.27"/>
    <x v="0"/>
    <x v="0"/>
    <s v="Prodotti Chimici"/>
  </r>
  <r>
    <x v="31"/>
    <x v="16"/>
    <n v="31477.7"/>
    <n v="30410.02"/>
    <x v="0"/>
    <n v="6610.29"/>
    <n v="1013.06"/>
    <n v="0"/>
    <n v="4192.67"/>
    <n v="4477.38"/>
    <n v="6184.8000000000011"/>
    <n v="0"/>
    <n v="0"/>
    <n v="2327.6499999999996"/>
    <n v="1963.4099999999999"/>
    <n v="1228.5100000000002"/>
    <n v="5251.5199999999986"/>
    <n v="4910.5199999999986"/>
    <n v="2022.6500000000015"/>
    <n v="1187.9700000000012"/>
    <n v="0"/>
    <n v="3007.0499999999993"/>
    <n v="1370.3999999999978"/>
    <n v="2974.8100000000013"/>
    <n v="3657.9900000000016"/>
    <n v="4753.5200000000004"/>
    <n v="1607.8600000000006"/>
    <x v="0"/>
    <x v="0"/>
    <s v="Prodotti Chimici"/>
  </r>
  <r>
    <x v="31"/>
    <x v="17"/>
    <n v="24831.3"/>
    <n v="12969.240000000002"/>
    <x v="0"/>
    <m/>
    <m/>
    <n v="2711.78"/>
    <n v="2268.14"/>
    <n v="0"/>
    <n v="1150.96"/>
    <n v="0"/>
    <n v="0"/>
    <n v="0"/>
    <n v="0"/>
    <n v="9635.0399999999991"/>
    <n v="1894.0800000000004"/>
    <n v="0"/>
    <n v="0"/>
    <n v="0"/>
    <n v="0"/>
    <n v="5340.6700000000019"/>
    <n v="1456.8599999999997"/>
    <n v="944.60999999999694"/>
    <n v="0"/>
    <n v="6199.2000000000007"/>
    <n v="0"/>
    <x v="0"/>
    <x v="0"/>
    <s v="Prodotti Chimici"/>
  </r>
  <r>
    <x v="3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19"/>
    <n v="22769.73"/>
    <n v="33899.370000000003"/>
    <x v="0"/>
    <n v="2241.44"/>
    <n v="2627.64"/>
    <n v="997.25999999999976"/>
    <n v="1320.4"/>
    <n v="1281.75"/>
    <n v="2957.1000000000004"/>
    <n v="0"/>
    <n v="951.92000000000007"/>
    <n v="0"/>
    <n v="4269.62"/>
    <n v="1929.1900000000005"/>
    <n v="2014.3500000000004"/>
    <n v="2394.329999999999"/>
    <n v="2888.6499999999996"/>
    <n v="1456.6800000000003"/>
    <n v="0"/>
    <n v="0"/>
    <n v="10542.380000000001"/>
    <n v="9608.08"/>
    <n v="3466.3100000000013"/>
    <n v="2861"/>
    <n v="4486.6899999999951"/>
    <x v="0"/>
    <x v="0"/>
    <s v="Prodotti Chimici"/>
  </r>
  <r>
    <x v="31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Prodotti Chimici"/>
  </r>
  <r>
    <x v="31"/>
    <x v="21"/>
    <n v="9349.01"/>
    <n v="12293.43"/>
    <x v="0"/>
    <n v="1716.84"/>
    <n v="935.71"/>
    <n v="0"/>
    <n v="1491.73"/>
    <n v="0"/>
    <n v="0"/>
    <n v="1044.57"/>
    <n v="3035.0800000000004"/>
    <n v="1330.65"/>
    <n v="237.28999999999996"/>
    <n v="0"/>
    <n v="851.54"/>
    <n v="1939.9199999999996"/>
    <n v="1439.0599999999995"/>
    <n v="0"/>
    <n v="2944.99"/>
    <n v="0"/>
    <n v="0"/>
    <n v="1959"/>
    <n v="0"/>
    <n v="1358.0300000000007"/>
    <n v="811.88000000000102"/>
    <x v="0"/>
    <x v="0"/>
    <s v="Prodotti Chimici"/>
  </r>
  <r>
    <x v="32"/>
    <x v="0"/>
    <n v="1493.67"/>
    <n v="4335.1099999999997"/>
    <x v="0"/>
    <m/>
    <m/>
    <n v="0"/>
    <n v="0"/>
    <n v="0"/>
    <n v="551.22"/>
    <n v="0"/>
    <n v="0"/>
    <n v="0"/>
    <n v="621"/>
    <n v="0"/>
    <n v="721.48"/>
    <n v="0"/>
    <n v="1457.7099999999998"/>
    <n v="1458.33"/>
    <n v="367.70000000000027"/>
    <n v="35.340000000000146"/>
    <n v="0"/>
    <n v="0"/>
    <n v="615.99999999999955"/>
    <n v="0"/>
    <n v="0"/>
    <x v="0"/>
    <x v="0"/>
    <s v="Componenti per impianti"/>
  </r>
  <r>
    <x v="32"/>
    <x v="1"/>
    <n v="0"/>
    <n v="420.11"/>
    <x v="0"/>
    <m/>
    <m/>
    <n v="0"/>
    <n v="0"/>
    <n v="0"/>
    <n v="104.3"/>
    <n v="0"/>
    <n v="0"/>
    <n v="0"/>
    <n v="0"/>
    <n v="0"/>
    <n v="0"/>
    <n v="0"/>
    <n v="315.81"/>
    <n v="0"/>
    <n v="0"/>
    <n v="0"/>
    <n v="0"/>
    <n v="0"/>
    <n v="0"/>
    <n v="0"/>
    <n v="677.09"/>
    <x v="0"/>
    <x v="0"/>
    <s v="Componenti per impianti"/>
  </r>
  <r>
    <x v="32"/>
    <x v="2"/>
    <n v="2479.7199999999998"/>
    <n v="2355.23"/>
    <x v="0"/>
    <m/>
    <m/>
    <n v="876.55"/>
    <n v="846.99"/>
    <n v="0"/>
    <n v="0"/>
    <n v="0"/>
    <n v="1508.24"/>
    <n v="863.8"/>
    <n v="0"/>
    <n v="92.490000000000009"/>
    <n v="0"/>
    <n v="0"/>
    <n v="0"/>
    <n v="0"/>
    <n v="0"/>
    <n v="646.87999999999988"/>
    <n v="0"/>
    <n v="0"/>
    <n v="0"/>
    <n v="0"/>
    <n v="0"/>
    <x v="0"/>
    <x v="0"/>
    <s v="Componenti per impianti"/>
  </r>
  <r>
    <x v="32"/>
    <x v="3"/>
    <n v="2153.83"/>
    <n v="2131.4499999999998"/>
    <x v="0"/>
    <m/>
    <m/>
    <n v="0"/>
    <n v="0"/>
    <n v="932.77"/>
    <n v="0"/>
    <n v="0"/>
    <n v="0"/>
    <n v="646.02"/>
    <n v="2131.4499999999998"/>
    <n v="0"/>
    <n v="0"/>
    <n v="575.04"/>
    <n v="0"/>
    <n v="0"/>
    <n v="0"/>
    <n v="0"/>
    <n v="0"/>
    <n v="0"/>
    <n v="0"/>
    <n v="0"/>
    <n v="0"/>
    <x v="0"/>
    <x v="0"/>
    <s v="Componenti per impianti"/>
  </r>
  <r>
    <x v="32"/>
    <x v="4"/>
    <n v="6321.5288"/>
    <n v="7558.9772000000003"/>
    <x v="0"/>
    <m/>
    <m/>
    <n v="1369.4168999999999"/>
    <n v="2499.2438000000002"/>
    <n v="142.33780000000002"/>
    <n v="466.36629999999968"/>
    <n v="0"/>
    <n v="362.64420000000018"/>
    <n v="403.79160000000002"/>
    <n v="1728.3654000000001"/>
    <n v="59.393100000000004"/>
    <n v="119.20330000000013"/>
    <n v="876.4822999999999"/>
    <n v="0"/>
    <n v="702.62920000000031"/>
    <n v="659.5612000000001"/>
    <n v="705.30639999999948"/>
    <n v="581.62169999999969"/>
    <n v="1481.2676000000001"/>
    <n v="561.06739999999991"/>
    <n v="580.90390000000025"/>
    <n v="146.5573000000004"/>
    <x v="0"/>
    <x v="0"/>
    <s v="Componenti per impianti"/>
  </r>
  <r>
    <x v="3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6"/>
    <n v="320"/>
    <n v="0"/>
    <x v="0"/>
    <m/>
    <m/>
    <n v="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8"/>
    <n v="28150.35"/>
    <n v="30300.73"/>
    <x v="0"/>
    <m/>
    <m/>
    <n v="3645.88"/>
    <n v="4893.7299999999996"/>
    <n v="1638.4899999999998"/>
    <n v="1417.2400000000007"/>
    <n v="777.76999999999953"/>
    <n v="2832.9899999999989"/>
    <n v="7261.5"/>
    <n v="7430.5999999999985"/>
    <n v="2188.7399999999998"/>
    <n v="2386.4200000000019"/>
    <n v="3947.6400000000012"/>
    <n v="1612.9700000000012"/>
    <n v="0"/>
    <n v="2473.9299999999967"/>
    <n v="2445.1899999999987"/>
    <n v="3063.6100000000042"/>
    <n v="3690.75"/>
    <n v="1634.8499999999985"/>
    <n v="2554.3899999999994"/>
    <n v="3358.34"/>
    <x v="0"/>
    <x v="0"/>
    <s v="Componenti per impianti"/>
  </r>
  <r>
    <x v="3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11"/>
    <n v="1159.54"/>
    <n v="1794.17"/>
    <x v="0"/>
    <m/>
    <m/>
    <n v="0"/>
    <n v="595.82000000000005"/>
    <n v="0"/>
    <n v="4.2099999999999227"/>
    <n v="0"/>
    <n v="0"/>
    <n v="0"/>
    <n v="552.58999999999992"/>
    <n v="331.22"/>
    <n v="0"/>
    <n v="0"/>
    <n v="144.57000000000016"/>
    <n v="0"/>
    <n v="0"/>
    <n v="0"/>
    <n v="80.819999999999936"/>
    <n v="412.15999999999997"/>
    <n v="0"/>
    <n v="416.15999999999997"/>
    <n v="0"/>
    <x v="0"/>
    <x v="0"/>
    <s v="Componenti per impianti"/>
  </r>
  <r>
    <x v="32"/>
    <x v="12"/>
    <n v="447.84"/>
    <n v="406.64"/>
    <x v="0"/>
    <m/>
    <m/>
    <n v="447.84"/>
    <n v="406.64"/>
    <n v="0"/>
    <n v="0"/>
    <n v="0"/>
    <n v="0"/>
    <n v="0"/>
    <n v="0"/>
    <n v="0"/>
    <n v="0"/>
    <n v="0"/>
    <n v="0"/>
    <n v="0"/>
    <n v="0"/>
    <n v="0"/>
    <n v="0"/>
    <n v="0"/>
    <n v="0"/>
    <n v="0"/>
    <n v="405.34000000000003"/>
    <x v="0"/>
    <x v="0"/>
    <s v="Componenti per impianti"/>
  </r>
  <r>
    <x v="32"/>
    <x v="13"/>
    <n v="14193.990000000002"/>
    <n v="11583.290000000003"/>
    <x v="0"/>
    <m/>
    <m/>
    <n v="3791.82"/>
    <n v="785.53"/>
    <n v="1350.8799999999997"/>
    <n v="974.21"/>
    <n v="0"/>
    <n v="1084.01"/>
    <n v="2113.9000000000005"/>
    <n v="79.769999999999982"/>
    <n v="3281.3899999999994"/>
    <n v="0"/>
    <n v="206.04000000000087"/>
    <n v="2470.8300000000004"/>
    <n v="0"/>
    <n v="1091.8800000000001"/>
    <n v="1153.1399999999994"/>
    <n v="2781.2399999999989"/>
    <n v="879.44999999999891"/>
    <n v="898.45000000000073"/>
    <n v="1417.3700000000026"/>
    <n v="0"/>
    <x v="0"/>
    <x v="0"/>
    <s v="Componenti per impianti"/>
  </r>
  <r>
    <x v="32"/>
    <x v="14"/>
    <n v="19593.400000000001"/>
    <n v="19462.8"/>
    <x v="0"/>
    <m/>
    <m/>
    <n v="7751.99"/>
    <n v="3572.6000000000004"/>
    <n v="844.96000000000095"/>
    <n v="1672.3999999999996"/>
    <n v="595.34000000000015"/>
    <n v="1956.8999999999996"/>
    <n v="464.79999999999927"/>
    <n v="2363.7800000000007"/>
    <n v="1431.7599999999984"/>
    <n v="3148.1399999999994"/>
    <n v="2203.25"/>
    <n v="2420.369999999999"/>
    <n v="1040.6900000000023"/>
    <n v="749.78000000000247"/>
    <n v="928.71999999999753"/>
    <n v="379.97999999999956"/>
    <n v="2992.1100000000006"/>
    <n v="1859.0699999999961"/>
    <n v="1339.7800000000025"/>
    <n v="1260.4400000000023"/>
    <x v="0"/>
    <x v="0"/>
    <s v="Componenti per impianti"/>
  </r>
  <r>
    <x v="3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16"/>
    <n v="67506.006500000003"/>
    <n v="95450.279500000004"/>
    <x v="0"/>
    <m/>
    <m/>
    <n v="15502.1423"/>
    <n v="17218.324499999999"/>
    <n v="0"/>
    <n v="14158.9542"/>
    <n v="4333.8048000000017"/>
    <n v="16984.2732"/>
    <n v="7021.1489000000001"/>
    <n v="17786.123700000004"/>
    <n v="16791.055199999999"/>
    <n v="3275.4377999999997"/>
    <n v="5364.7200000000012"/>
    <n v="3765.4817999999941"/>
    <n v="1503.1100000000006"/>
    <n v="1734.1659999999974"/>
    <n v="1617.3100999999951"/>
    <n v="7449.6679000000004"/>
    <n v="10552.707600000002"/>
    <n v="8257.8428000000131"/>
    <n v="4820.0076000000045"/>
    <n v="279.53459999999905"/>
    <x v="0"/>
    <x v="0"/>
    <s v="Componenti per impianti"/>
  </r>
  <r>
    <x v="3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19"/>
    <n v="0"/>
    <n v="142.72"/>
    <x v="0"/>
    <m/>
    <m/>
    <n v="0"/>
    <n v="0"/>
    <n v="0"/>
    <n v="142.72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2"/>
    <x v="20"/>
    <n v="587.62"/>
    <n v="0"/>
    <x v="0"/>
    <m/>
    <m/>
    <n v="0"/>
    <n v="0"/>
    <n v="0"/>
    <n v="0"/>
    <n v="0"/>
    <n v="0"/>
    <n v="0"/>
    <n v="0"/>
    <n v="0"/>
    <n v="0"/>
    <n v="587.62"/>
    <n v="0"/>
    <n v="0"/>
    <n v="0"/>
    <n v="0"/>
    <n v="0"/>
    <n v="0"/>
    <n v="0"/>
    <n v="0"/>
    <n v="0"/>
    <x v="0"/>
    <x v="0"/>
    <s v="Componenti per impianti"/>
  </r>
  <r>
    <x v="3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33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33"/>
    <x v="1"/>
    <n v="3366.41"/>
    <n v="6554.66"/>
    <x v="0"/>
    <n v="585"/>
    <n v="364"/>
    <n v="0"/>
    <n v="0"/>
    <n v="1456.71"/>
    <n v="0"/>
    <n v="0"/>
    <n v="2227.16"/>
    <n v="0"/>
    <n v="0"/>
    <n v="618"/>
    <n v="1339.8199999999997"/>
    <n v="0"/>
    <n v="0"/>
    <n v="0.28999999999996362"/>
    <n v="2.0000000000436557E-2"/>
    <n v="0"/>
    <n v="2623.25"/>
    <n v="706"/>
    <n v="0"/>
    <n v="0.40999999999985448"/>
    <n v="392.32999999999993"/>
    <x v="0"/>
    <x v="0"/>
    <s v="Sistemi sanitari"/>
  </r>
  <r>
    <x v="33"/>
    <x v="2"/>
    <n v="2239"/>
    <n v="10892"/>
    <x v="0"/>
    <m/>
    <n v="0"/>
    <n v="0"/>
    <n v="2020"/>
    <n v="0"/>
    <n v="0"/>
    <n v="0"/>
    <n v="1122.31"/>
    <n v="0"/>
    <n v="0"/>
    <n v="0"/>
    <n v="2269.9999999999995"/>
    <n v="0"/>
    <n v="0"/>
    <n v="0"/>
    <n v="0"/>
    <n v="0"/>
    <n v="1389.13"/>
    <n v="0"/>
    <n v="1851.5600000000004"/>
    <n v="2239"/>
    <n v="1467.4400000000005"/>
    <x v="0"/>
    <x v="0"/>
    <s v="Sistemi sanitari"/>
  </r>
  <r>
    <x v="33"/>
    <x v="3"/>
    <n v="1472.8"/>
    <n v="3926.8"/>
    <x v="0"/>
    <m/>
    <n v="0"/>
    <n v="0"/>
    <n v="552"/>
    <n v="0"/>
    <n v="804.40000000000009"/>
    <n v="0"/>
    <n v="0"/>
    <n v="0"/>
    <n v="365.59999999999991"/>
    <n v="0"/>
    <n v="0.20000000000004547"/>
    <n v="0"/>
    <n v="383.99999999999977"/>
    <n v="0"/>
    <n v="0"/>
    <n v="532"/>
    <n v="384"/>
    <n v="234"/>
    <n v="729.80000000000018"/>
    <n v="706.8"/>
    <n v="-0.1999999999998181"/>
    <x v="0"/>
    <x v="0"/>
    <s v="Sistemi sanitari"/>
  </r>
  <r>
    <x v="33"/>
    <x v="4"/>
    <n v="13924.68"/>
    <n v="21953.68"/>
    <x v="0"/>
    <n v="1320"/>
    <n v="8849"/>
    <n v="0"/>
    <n v="901.28000000000065"/>
    <n v="1031.1800000000003"/>
    <n v="0"/>
    <n v="0"/>
    <n v="1655.7399999999998"/>
    <n v="19.819999999999709"/>
    <n v="0"/>
    <n v="0"/>
    <n v="2036.6100000000006"/>
    <n v="1050.1799999999998"/>
    <n v="0"/>
    <n v="-0.17999999999983629"/>
    <n v="0.36999999999898137"/>
    <n v="1023"/>
    <n v="0"/>
    <n v="1749"/>
    <n v="779"/>
    <n v="7731.68"/>
    <n v="363.01000000000022"/>
    <x v="0"/>
    <x v="0"/>
    <s v="Sistemi sanitari"/>
  </r>
  <r>
    <x v="33"/>
    <x v="5"/>
    <n v="2714.02"/>
    <n v="3249.02"/>
    <x v="0"/>
    <m/>
    <n v="155"/>
    <n v="0"/>
    <n v="219.45"/>
    <n v="0"/>
    <n v="0"/>
    <n v="0"/>
    <n v="869.05"/>
    <n v="0"/>
    <n v="149.5"/>
    <n v="0"/>
    <n v="242.17000000000007"/>
    <n v="0"/>
    <n v="245.82999999999993"/>
    <n v="2014"/>
    <n v="76"/>
    <n v="0"/>
    <n v="0"/>
    <n v="0"/>
    <n v="592"/>
    <n v="700.02"/>
    <n v="335.98999999999978"/>
    <x v="0"/>
    <x v="0"/>
    <s v="Sistemi sanitari"/>
  </r>
  <r>
    <x v="33"/>
    <x v="6"/>
    <n v="0"/>
    <n v="882"/>
    <x v="0"/>
    <m/>
    <n v="0"/>
    <n v="0"/>
    <n v="0"/>
    <n v="0"/>
    <n v="0"/>
    <n v="0"/>
    <n v="450.48"/>
    <n v="0"/>
    <n v="227.51999999999998"/>
    <n v="0"/>
    <n v="-0.21000000000003638"/>
    <n v="0"/>
    <n v="204.49"/>
    <n v="0"/>
    <n v="-0.27999999999997272"/>
    <n v="0"/>
    <n v="0"/>
    <n v="0"/>
    <n v="0"/>
    <n v="0"/>
    <n v="433.28999999999996"/>
    <x v="0"/>
    <x v="0"/>
    <s v="Sistemi sanitari"/>
  </r>
  <r>
    <x v="33"/>
    <x v="7"/>
    <n v="657.02"/>
    <n v="2383.02"/>
    <x v="0"/>
    <m/>
    <n v="0"/>
    <n v="223"/>
    <n v="499"/>
    <n v="0"/>
    <n v="0"/>
    <n v="0"/>
    <n v="625"/>
    <n v="0"/>
    <n v="0"/>
    <n v="0"/>
    <n v="893.92000000000007"/>
    <n v="434.02"/>
    <n v="0"/>
    <n v="-1.999999999998181E-2"/>
    <n v="7.999999999992724E-2"/>
    <n v="0"/>
    <n v="0"/>
    <n v="0"/>
    <n v="365"/>
    <n v="1.999999999998181E-2"/>
    <n v="-0.28000000000020009"/>
    <x v="0"/>
    <x v="0"/>
    <s v="Sistemi sanitari"/>
  </r>
  <r>
    <x v="33"/>
    <x v="8"/>
    <n v="8182.4"/>
    <n v="8574.4"/>
    <x v="0"/>
    <n v="-1097"/>
    <n v="0"/>
    <n v="1792"/>
    <n v="0"/>
    <n v="0"/>
    <n v="0"/>
    <n v="1024"/>
    <n v="2560"/>
    <n v="0"/>
    <n v="0"/>
    <n v="977.59999999999991"/>
    <n v="0"/>
    <n v="0"/>
    <n v="0"/>
    <n v="2098.4"/>
    <n v="0"/>
    <n v="1339"/>
    <n v="1174.5"/>
    <n v="0"/>
    <n v="2791.5"/>
    <n v="2048.3999999999996"/>
    <n v="2265.7900000000009"/>
    <x v="0"/>
    <x v="0"/>
    <s v="Sistemi sanitari"/>
  </r>
  <r>
    <x v="33"/>
    <x v="9"/>
    <n v="0"/>
    <n v="156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2"/>
    <n v="0"/>
    <n v="-0.40000000000009095"/>
    <x v="0"/>
    <x v="0"/>
    <s v="Sistemi sanitari"/>
  </r>
  <r>
    <x v="33"/>
    <x v="10"/>
    <n v="0"/>
    <n v="3227.09"/>
    <x v="0"/>
    <m/>
    <n v="657"/>
    <n v="0"/>
    <n v="-0.24000000000000909"/>
    <n v="0"/>
    <n v="973.56999999999994"/>
    <n v="0"/>
    <n v="0"/>
    <n v="0"/>
    <n v="762.67000000000007"/>
    <n v="0"/>
    <n v="88.720000000000255"/>
    <n v="0"/>
    <n v="0"/>
    <n v="0"/>
    <n v="693.27999999999975"/>
    <n v="0"/>
    <n v="52.090000000000146"/>
    <n v="0"/>
    <n v="0"/>
    <n v="0"/>
    <n v="701.96"/>
    <x v="0"/>
    <x v="0"/>
    <s v="Sistemi sanitari"/>
  </r>
  <r>
    <x v="33"/>
    <x v="11"/>
    <n v="1382"/>
    <n v="1858"/>
    <x v="0"/>
    <m/>
    <n v="0"/>
    <n v="0"/>
    <n v="0"/>
    <n v="0"/>
    <n v="0"/>
    <n v="0"/>
    <n v="0"/>
    <n v="0"/>
    <n v="0"/>
    <n v="0"/>
    <n v="1269"/>
    <n v="0"/>
    <n v="0"/>
    <n v="793"/>
    <n v="0"/>
    <n v="0"/>
    <n v="0"/>
    <n v="0"/>
    <n v="0"/>
    <n v="589"/>
    <n v="0"/>
    <x v="0"/>
    <x v="0"/>
    <s v="Sistemi sanitari"/>
  </r>
  <r>
    <x v="33"/>
    <x v="12"/>
    <n v="3050"/>
    <n v="1529"/>
    <x v="0"/>
    <m/>
    <n v="0"/>
    <n v="0"/>
    <n v="0"/>
    <n v="1003.6"/>
    <n v="0"/>
    <n v="0"/>
    <n v="0"/>
    <n v="0"/>
    <n v="0"/>
    <n v="0"/>
    <n v="1125.8400000000001"/>
    <n v="0"/>
    <n v="0"/>
    <n v="1643.4"/>
    <n v="0.15999999999985448"/>
    <n v="0"/>
    <n v="0"/>
    <n v="0"/>
    <n v="0"/>
    <n v="403"/>
    <n v="1247.8400000000001"/>
    <x v="0"/>
    <x v="0"/>
    <s v="Sistemi sanitari"/>
  </r>
  <r>
    <x v="33"/>
    <x v="13"/>
    <n v="2683"/>
    <n v="2113"/>
    <x v="0"/>
    <m/>
    <n v="0"/>
    <n v="0"/>
    <n v="0"/>
    <n v="870.91000000000008"/>
    <n v="2112.8000000000002"/>
    <n v="0"/>
    <n v="0"/>
    <n v="6.0899999999999181"/>
    <n v="0"/>
    <n v="0"/>
    <n v="0"/>
    <n v="299.94000000000005"/>
    <n v="0"/>
    <n v="5.999999999994543E-2"/>
    <n v="0.1999999999998181"/>
    <n v="1446"/>
    <n v="0"/>
    <n v="60"/>
    <n v="0"/>
    <n v="0"/>
    <n v="0"/>
    <x v="0"/>
    <x v="0"/>
    <s v="Sistemi sanitari"/>
  </r>
  <r>
    <x v="33"/>
    <x v="14"/>
    <n v="5134.3999999999996"/>
    <n v="11299.4"/>
    <x v="0"/>
    <m/>
    <n v="0"/>
    <n v="1612"/>
    <n v="3016.8"/>
    <n v="0"/>
    <n v="0"/>
    <n v="0"/>
    <n v="0"/>
    <n v="0"/>
    <n v="620.19999999999982"/>
    <n v="0"/>
    <n v="2388.1400000000003"/>
    <n v="0"/>
    <n v="698.39999999999964"/>
    <n v="0"/>
    <n v="512.46"/>
    <n v="1613"/>
    <n v="1205.3400000000001"/>
    <n v="1240"/>
    <n v="2188.66"/>
    <n v="669.39999999999964"/>
    <n v="749.69000000000051"/>
    <x v="0"/>
    <x v="0"/>
    <s v="Sistemi sanitari"/>
  </r>
  <r>
    <x v="33"/>
    <x v="15"/>
    <n v="1215.2"/>
    <n v="1741.2"/>
    <x v="0"/>
    <m/>
    <n v="0"/>
    <n v="0"/>
    <n v="0"/>
    <n v="0"/>
    <n v="353.4"/>
    <n v="0"/>
    <n v="0"/>
    <n v="372"/>
    <n v="0"/>
    <n v="0"/>
    <n v="235.60000000000002"/>
    <n v="0"/>
    <n v="0"/>
    <n v="0"/>
    <n v="0"/>
    <n v="372"/>
    <n v="0"/>
    <n v="0"/>
    <n v="681"/>
    <n v="471.20000000000005"/>
    <n v="65.3900000000001"/>
    <x v="0"/>
    <x v="0"/>
    <s v="Sistemi sanitari"/>
  </r>
  <r>
    <x v="33"/>
    <x v="16"/>
    <n v="26097.49"/>
    <n v="40082.490000000005"/>
    <x v="0"/>
    <m/>
    <n v="1176"/>
    <n v="0"/>
    <n v="1373.6399999999999"/>
    <n v="6331.49"/>
    <n v="7255.3000000000011"/>
    <n v="0"/>
    <n v="0"/>
    <n v="199.51000000000022"/>
    <n v="0"/>
    <n v="0"/>
    <n v="11477.570000000002"/>
    <n v="5573.6"/>
    <n v="45.389999999999418"/>
    <n v="2250.3999999999996"/>
    <n v="9.9999999998544808E-2"/>
    <n v="2856"/>
    <n v="2084.0999999999985"/>
    <n v="4502"/>
    <n v="12285.900000000001"/>
    <n v="4384.4900000000016"/>
    <n v="0.41999999999825377"/>
    <x v="0"/>
    <x v="0"/>
    <s v="Sistemi sanitari"/>
  </r>
  <r>
    <x v="33"/>
    <x v="17"/>
    <n v="0"/>
    <n v="3007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07"/>
    <n v="0"/>
    <n v="0"/>
    <x v="0"/>
    <x v="0"/>
    <s v="Sistemi sanitari"/>
  </r>
  <r>
    <x v="33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33"/>
    <x v="19"/>
    <n v="0"/>
    <n v="4006.98"/>
    <x v="0"/>
    <m/>
    <n v="0"/>
    <n v="0"/>
    <n v="0"/>
    <n v="0"/>
    <n v="0"/>
    <n v="0"/>
    <n v="580.5"/>
    <n v="0"/>
    <n v="962.5"/>
    <n v="0"/>
    <n v="1328.2200000000003"/>
    <n v="0"/>
    <n v="-133.44000000000005"/>
    <n v="0"/>
    <n v="0.21999999999979991"/>
    <n v="0"/>
    <n v="1268.98"/>
    <n v="0"/>
    <n v="0"/>
    <n v="0"/>
    <n v="0"/>
    <x v="0"/>
    <x v="0"/>
    <s v="Sistemi sanitari"/>
  </r>
  <r>
    <x v="33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33"/>
    <x v="21"/>
    <n v="10817.51"/>
    <n v="16125.51"/>
    <x v="0"/>
    <n v="1578"/>
    <n v="3862"/>
    <n v="1562"/>
    <n v="0"/>
    <n v="0"/>
    <n v="-71"/>
    <n v="0"/>
    <n v="3219.2"/>
    <n v="0"/>
    <n v="222.80000000000018"/>
    <n v="0"/>
    <n v="3671.0800000000017"/>
    <n v="2662.45"/>
    <n v="1246.6699999999983"/>
    <n v="1317.5500000000002"/>
    <n v="0.25"/>
    <n v="0"/>
    <n v="3356.75"/>
    <n v="3080"/>
    <n v="0.25"/>
    <n v="617.51000000000022"/>
    <n v="-0.25"/>
    <x v="0"/>
    <x v="0"/>
    <s v="Sistemi sanitari"/>
  </r>
  <r>
    <x v="34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2"/>
    <n v="0"/>
    <n v="1092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"/>
    <n v="0"/>
    <n v="0"/>
    <x v="0"/>
    <x v="0"/>
    <s v="Radiatori"/>
  </r>
  <r>
    <x v="34"/>
    <x v="3"/>
    <n v="19968.5"/>
    <n v="37053.21"/>
    <x v="0"/>
    <n v="1550"/>
    <n v="7040.6"/>
    <n v="-64.599999999999909"/>
    <n v="865.94999999999982"/>
    <n v="0"/>
    <n v="0"/>
    <n v="0"/>
    <n v="0"/>
    <n v="0"/>
    <n v="0"/>
    <n v="-22.2800000000002"/>
    <n v="9038.16"/>
    <n v="0"/>
    <n v="928.90999999999985"/>
    <n v="8147.96"/>
    <n v="177.44000000000233"/>
    <n v="430.48999999999978"/>
    <n v="9328.52"/>
    <n v="7921.6399999999994"/>
    <n v="7668.3399999999965"/>
    <n v="2005.2900000000009"/>
    <n v="0"/>
    <x v="0"/>
    <x v="0"/>
    <s v="Radiatori"/>
  </r>
  <r>
    <x v="34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0"/>
    <n v="0"/>
    <n v="2678.34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8.34"/>
    <n v="0"/>
    <n v="563.19999999999982"/>
    <x v="0"/>
    <x v="0"/>
    <s v="Radiatori"/>
  </r>
  <r>
    <x v="34"/>
    <x v="11"/>
    <n v="2810.11"/>
    <n v="809.4"/>
    <x v="0"/>
    <n v="81.599999999999994"/>
    <n v="0"/>
    <n v="81.599999999999994"/>
    <n v="0"/>
    <n v="699.75"/>
    <n v="0"/>
    <n v="0"/>
    <n v="0"/>
    <n v="0"/>
    <n v="0"/>
    <n v="29.899999999999977"/>
    <n v="0"/>
    <n v="0"/>
    <n v="815.6"/>
    <n v="1886.13"/>
    <n v="-6.2000000000000455"/>
    <n v="0"/>
    <n v="0"/>
    <n v="31.130000000000109"/>
    <n v="0"/>
    <n v="0"/>
    <n v="0"/>
    <x v="0"/>
    <x v="0"/>
    <s v="Radiatori"/>
  </r>
  <r>
    <x v="3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3"/>
    <n v="12041.77"/>
    <n v="30251.149999999998"/>
    <x v="0"/>
    <n v="775"/>
    <n v="0"/>
    <n v="682.56"/>
    <n v="6711.22"/>
    <n v="837.90000000000009"/>
    <n v="0"/>
    <n v="0"/>
    <n v="316.48999999999978"/>
    <n v="0"/>
    <n v="0"/>
    <n v="4949.17"/>
    <n v="-105.42000000000007"/>
    <n v="0"/>
    <n v="19048.759999999998"/>
    <n v="110.32999999999993"/>
    <n v="18.619999999998981"/>
    <n v="303.8100000000004"/>
    <n v="0"/>
    <n v="121.51999999999953"/>
    <n v="0"/>
    <n v="4261.4800000000005"/>
    <n v="0"/>
    <x v="0"/>
    <x v="0"/>
    <s v="Radiatori"/>
  </r>
  <r>
    <x v="34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5"/>
    <n v="15476.17"/>
    <n v="18868.73"/>
    <x v="0"/>
    <m/>
    <n v="1915.2"/>
    <n v="1798.98"/>
    <n v="0"/>
    <n v="331.19000000000005"/>
    <n v="0"/>
    <n v="0"/>
    <n v="0"/>
    <n v="0"/>
    <n v="1297.5600000000002"/>
    <n v="7350.24"/>
    <n v="6686.98"/>
    <n v="0"/>
    <n v="43.399999999999636"/>
    <n v="144.3700000000008"/>
    <n v="107.36000000000058"/>
    <n v="5851.3899999999994"/>
    <n v="8325.84"/>
    <n v="0"/>
    <n v="492.38999999999942"/>
    <n v="0"/>
    <n v="0"/>
    <x v="0"/>
    <x v="0"/>
    <s v="Radiatori"/>
  </r>
  <r>
    <x v="34"/>
    <x v="16"/>
    <n v="525"/>
    <n v="0"/>
    <x v="0"/>
    <m/>
    <n v="0"/>
    <n v="0"/>
    <n v="0"/>
    <n v="0"/>
    <n v="0"/>
    <n v="0"/>
    <n v="0"/>
    <n v="0"/>
    <n v="0"/>
    <n v="0"/>
    <n v="0"/>
    <n v="0"/>
    <n v="0"/>
    <n v="0"/>
    <n v="0"/>
    <n v="525"/>
    <n v="0"/>
    <n v="0"/>
    <n v="0"/>
    <n v="0"/>
    <n v="0"/>
    <x v="0"/>
    <x v="0"/>
    <s v="Radiatori"/>
  </r>
  <r>
    <x v="3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34"/>
    <x v="19"/>
    <n v="1368"/>
    <n v="0"/>
    <x v="0"/>
    <m/>
    <n v="0"/>
    <n v="1368"/>
    <n v="0"/>
    <n v="0"/>
    <n v="0"/>
    <n v="0"/>
    <n v="0"/>
    <n v="0"/>
    <n v="0"/>
    <n v="-20.519999999999982"/>
    <n v="0"/>
    <n v="0"/>
    <n v="0"/>
    <n v="20.519999999999982"/>
    <n v="0"/>
    <n v="0"/>
    <n v="0"/>
    <n v="0"/>
    <n v="0"/>
    <n v="0"/>
    <n v="18601.68"/>
    <x v="0"/>
    <x v="0"/>
    <s v="Radiatori"/>
  </r>
  <r>
    <x v="34"/>
    <x v="20"/>
    <n v="6183.14"/>
    <n v="18186.669999999998"/>
    <x v="0"/>
    <m/>
    <n v="0"/>
    <n v="0"/>
    <n v="5188.45"/>
    <n v="0"/>
    <n v="0"/>
    <n v="0"/>
    <n v="0"/>
    <n v="0"/>
    <n v="0"/>
    <n v="0"/>
    <n v="-77.829999999999927"/>
    <n v="0"/>
    <n v="6.1999999999998181"/>
    <n v="0"/>
    <n v="71.630000000000109"/>
    <n v="0"/>
    <n v="3458.4000000000005"/>
    <n v="89.6"/>
    <n v="3446.2799999999988"/>
    <n v="6093.54"/>
    <n v="6529.2000000000025"/>
    <x v="0"/>
    <x v="0"/>
    <s v="Radiatori"/>
  </r>
  <r>
    <x v="34"/>
    <x v="21"/>
    <n v="13604.68"/>
    <n v="10092.580000000002"/>
    <x v="0"/>
    <n v="3823.4"/>
    <n v="467.53"/>
    <n v="817.79999999999973"/>
    <n v="0"/>
    <n v="1084.9800000000005"/>
    <n v="0"/>
    <n v="0"/>
    <n v="447.25"/>
    <n v="0"/>
    <n v="372.72"/>
    <n v="-209.5600000000004"/>
    <n v="1793.4299999999998"/>
    <n v="0"/>
    <n v="24.800000000000182"/>
    <n v="209.5600000000004"/>
    <n v="22.130000000000109"/>
    <n v="0"/>
    <n v="0"/>
    <n v="5887.1999999999989"/>
    <n v="4973.42"/>
    <n v="1991.3000000000011"/>
    <n v="221.23000000000047"/>
    <x v="0"/>
    <x v="0"/>
    <s v="Radiatori"/>
  </r>
  <r>
    <x v="35"/>
    <x v="0"/>
    <n v="13775"/>
    <n v="22046"/>
    <x v="0"/>
    <m/>
    <n v="0"/>
    <n v="6209"/>
    <n v="9215"/>
    <n v="838"/>
    <n v="1435"/>
    <n v="0"/>
    <n v="0"/>
    <n v="551"/>
    <n v="2370"/>
    <n v="0"/>
    <n v="2017"/>
    <n v="3183"/>
    <n v="824"/>
    <n v="1041"/>
    <n v="0"/>
    <n v="273"/>
    <n v="2259"/>
    <n v="1137"/>
    <n v="3383"/>
    <n v="543"/>
    <n v="-316"/>
    <x v="0"/>
    <x v="0"/>
    <s v="Ceramiche"/>
  </r>
  <r>
    <x v="35"/>
    <x v="1"/>
    <n v="416"/>
    <n v="4179"/>
    <x v="0"/>
    <m/>
    <n v="1991"/>
    <n v="0"/>
    <n v="523"/>
    <n v="0"/>
    <n v="449"/>
    <n v="0"/>
    <n v="251"/>
    <n v="332"/>
    <n v="0"/>
    <n v="0"/>
    <n v="0"/>
    <n v="0"/>
    <n v="364"/>
    <n v="0"/>
    <n v="551"/>
    <n v="0"/>
    <n v="0"/>
    <n v="84"/>
    <n v="50"/>
    <n v="0"/>
    <n v="0"/>
    <x v="0"/>
    <x v="0"/>
    <s v="Ceramiche"/>
  </r>
  <r>
    <x v="35"/>
    <x v="2"/>
    <n v="41266"/>
    <n v="54408"/>
    <x v="0"/>
    <n v="5538"/>
    <n v="1561"/>
    <n v="3632"/>
    <n v="3727"/>
    <n v="2768"/>
    <n v="6041"/>
    <n v="-869"/>
    <n v="3119"/>
    <n v="2158"/>
    <n v="8292"/>
    <n v="4005"/>
    <n v="7002"/>
    <n v="6867"/>
    <n v="5174"/>
    <n v="845"/>
    <n v="5237"/>
    <n v="4932"/>
    <n v="8434"/>
    <n v="9935"/>
    <n v="4366"/>
    <n v="1455"/>
    <n v="6611"/>
    <x v="0"/>
    <x v="0"/>
    <s v="Ceramiche"/>
  </r>
  <r>
    <x v="35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5"/>
    <x v="4"/>
    <n v="5299"/>
    <n v="-94"/>
    <x v="0"/>
    <m/>
    <n v="0"/>
    <n v="0"/>
    <n v="0"/>
    <n v="0"/>
    <n v="0"/>
    <n v="0"/>
    <n v="0"/>
    <n v="0"/>
    <n v="0"/>
    <n v="0"/>
    <n v="0"/>
    <n v="0"/>
    <n v="0"/>
    <n v="0"/>
    <n v="0"/>
    <n v="3983"/>
    <n v="-94"/>
    <n v="1316"/>
    <n v="0"/>
    <n v="0"/>
    <n v="0"/>
    <x v="0"/>
    <x v="0"/>
    <s v="Ceramiche"/>
  </r>
  <r>
    <x v="35"/>
    <x v="5"/>
    <n v="3799"/>
    <n v="2514"/>
    <x v="0"/>
    <n v="2269"/>
    <n v="0"/>
    <n v="1946"/>
    <n v="1629"/>
    <n v="0"/>
    <n v="0"/>
    <n v="0"/>
    <n v="-593"/>
    <n v="0"/>
    <n v="0"/>
    <n v="0"/>
    <n v="1023"/>
    <n v="228"/>
    <n v="183"/>
    <n v="0"/>
    <n v="0"/>
    <n v="-531"/>
    <n v="272"/>
    <n v="-113"/>
    <n v="0"/>
    <n v="0"/>
    <n v="0"/>
    <x v="0"/>
    <x v="0"/>
    <s v="Ceramiche"/>
  </r>
  <r>
    <x v="35"/>
    <x v="6"/>
    <n v="12833"/>
    <n v="25754"/>
    <x v="0"/>
    <m/>
    <n v="3503"/>
    <n v="76"/>
    <n v="702"/>
    <n v="0"/>
    <n v="1774"/>
    <n v="0"/>
    <n v="1054"/>
    <n v="59"/>
    <n v="2321"/>
    <n v="1553"/>
    <n v="1740"/>
    <n v="6581"/>
    <n v="1202"/>
    <n v="0"/>
    <n v="0"/>
    <n v="2577"/>
    <n v="4861"/>
    <n v="742"/>
    <n v="7352"/>
    <n v="1245"/>
    <n v="442"/>
    <x v="0"/>
    <x v="0"/>
    <s v="Ceramiche"/>
  </r>
  <r>
    <x v="35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5"/>
    <x v="8"/>
    <n v="10859"/>
    <n v="8835"/>
    <x v="0"/>
    <n v="381"/>
    <n v="543"/>
    <n v="6"/>
    <n v="436"/>
    <n v="896"/>
    <n v="1635"/>
    <n v="0"/>
    <n v="-270"/>
    <n v="3363"/>
    <n v="0"/>
    <n v="313"/>
    <n v="66"/>
    <n v="968"/>
    <n v="3353"/>
    <n v="0"/>
    <n v="0"/>
    <n v="1687"/>
    <n v="477"/>
    <n v="650"/>
    <n v="0"/>
    <n v="2595"/>
    <n v="3380"/>
    <x v="0"/>
    <x v="0"/>
    <s v="Ceramiche"/>
  </r>
  <r>
    <x v="35"/>
    <x v="9"/>
    <n v="6842"/>
    <n v="9870"/>
    <x v="0"/>
    <m/>
    <n v="0"/>
    <n v="0"/>
    <n v="3879"/>
    <n v="0"/>
    <n v="0"/>
    <n v="0"/>
    <n v="0"/>
    <n v="4228"/>
    <n v="0"/>
    <n v="-4228"/>
    <n v="0"/>
    <n v="426"/>
    <n v="0"/>
    <n v="0"/>
    <n v="0"/>
    <n v="0"/>
    <n v="0"/>
    <n v="1045"/>
    <n v="620"/>
    <n v="5371"/>
    <n v="1138"/>
    <x v="0"/>
    <x v="0"/>
    <s v="Ceramiche"/>
  </r>
  <r>
    <x v="35"/>
    <x v="10"/>
    <n v="14736"/>
    <n v="21243"/>
    <x v="0"/>
    <n v="2954"/>
    <n v="2269"/>
    <n v="1629"/>
    <n v="1623"/>
    <n v="787"/>
    <n v="3127"/>
    <n v="0"/>
    <n v="3412"/>
    <n v="5588"/>
    <n v="624"/>
    <n v="-2242"/>
    <n v="1581"/>
    <n v="2540"/>
    <n v="1919"/>
    <n v="393"/>
    <n v="0"/>
    <n v="682"/>
    <n v="2328"/>
    <n v="1237"/>
    <n v="3192"/>
    <n v="1168"/>
    <n v="2538"/>
    <x v="0"/>
    <x v="0"/>
    <s v="Ceramiche"/>
  </r>
  <r>
    <x v="35"/>
    <x v="11"/>
    <n v="7318"/>
    <n v="11735"/>
    <x v="0"/>
    <n v="48"/>
    <n v="515"/>
    <n v="0"/>
    <n v="0"/>
    <n v="995"/>
    <n v="1142"/>
    <n v="0"/>
    <n v="3629"/>
    <n v="0"/>
    <n v="2841"/>
    <n v="1595"/>
    <n v="1727"/>
    <n v="1556"/>
    <n v="325"/>
    <n v="0"/>
    <n v="75"/>
    <n v="1180"/>
    <n v="-21"/>
    <n v="442"/>
    <n v="0"/>
    <n v="1502"/>
    <n v="1589"/>
    <x v="0"/>
    <x v="0"/>
    <s v="Ceramiche"/>
  </r>
  <r>
    <x v="35"/>
    <x v="12"/>
    <n v="7729"/>
    <n v="16381"/>
    <x v="0"/>
    <n v="0"/>
    <n v="374"/>
    <n v="795"/>
    <n v="1083"/>
    <n v="0"/>
    <n v="2982"/>
    <n v="0"/>
    <n v="1346"/>
    <n v="2047"/>
    <n v="0"/>
    <n v="1087"/>
    <n v="911"/>
    <n v="479"/>
    <n v="3483"/>
    <n v="0"/>
    <n v="0"/>
    <n v="0"/>
    <n v="851"/>
    <n v="-756"/>
    <n v="1274"/>
    <n v="4077"/>
    <n v="3010"/>
    <x v="0"/>
    <x v="0"/>
    <s v="Ceramiche"/>
  </r>
  <r>
    <x v="35"/>
    <x v="13"/>
    <n v="84809"/>
    <n v="125856"/>
    <x v="0"/>
    <n v="10763"/>
    <n v="13075"/>
    <n v="6574"/>
    <n v="22333"/>
    <n v="13168"/>
    <n v="19123"/>
    <n v="1181"/>
    <n v="2123"/>
    <n v="6546"/>
    <n v="8525"/>
    <n v="7262"/>
    <n v="14995"/>
    <n v="13295"/>
    <n v="15105"/>
    <n v="5047"/>
    <n v="2392"/>
    <n v="5835"/>
    <n v="11980"/>
    <n v="7471"/>
    <n v="8538"/>
    <n v="7667"/>
    <n v="17767"/>
    <x v="0"/>
    <x v="0"/>
    <s v="Ceramiche"/>
  </r>
  <r>
    <x v="35"/>
    <x v="14"/>
    <n v="51232"/>
    <n v="67069"/>
    <x v="0"/>
    <n v="5471"/>
    <n v="1902"/>
    <n v="4343"/>
    <n v="21800"/>
    <n v="0"/>
    <n v="5455"/>
    <n v="0"/>
    <n v="3688"/>
    <n v="7379"/>
    <n v="18321"/>
    <n v="8189"/>
    <n v="2136"/>
    <n v="12783"/>
    <n v="2084"/>
    <n v="0"/>
    <n v="804"/>
    <n v="8286"/>
    <n v="3800"/>
    <n v="731"/>
    <n v="3029"/>
    <n v="4050"/>
    <n v="0"/>
    <x v="0"/>
    <x v="0"/>
    <s v="Ceramiche"/>
  </r>
  <r>
    <x v="35"/>
    <x v="15"/>
    <n v="6785"/>
    <n v="14346"/>
    <x v="0"/>
    <n v="692"/>
    <n v="393"/>
    <n v="589"/>
    <n v="448"/>
    <n v="0"/>
    <n v="0"/>
    <n v="0"/>
    <n v="8163"/>
    <n v="1785"/>
    <n v="1325"/>
    <n v="887"/>
    <n v="0"/>
    <n v="1409"/>
    <n v="2009"/>
    <n v="0"/>
    <n v="0"/>
    <n v="0"/>
    <n v="298"/>
    <n v="917"/>
    <n v="1204"/>
    <n v="506"/>
    <n v="1395"/>
    <x v="0"/>
    <x v="0"/>
    <s v="Ceramiche"/>
  </r>
  <r>
    <x v="35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5"/>
    <x v="17"/>
    <n v="17727"/>
    <n v="12301"/>
    <x v="0"/>
    <n v="524"/>
    <n v="1198"/>
    <n v="10069"/>
    <n v="304"/>
    <n v="360"/>
    <n v="0"/>
    <n v="0"/>
    <n v="1882"/>
    <n v="0"/>
    <n v="1910"/>
    <n v="533"/>
    <n v="3072"/>
    <n v="5155"/>
    <n v="332"/>
    <n v="0"/>
    <n v="0"/>
    <n v="1086"/>
    <n v="355"/>
    <n v="-361"/>
    <n v="2887"/>
    <n v="361"/>
    <n v="4678"/>
    <x v="0"/>
    <x v="0"/>
    <s v="Ceramiche"/>
  </r>
  <r>
    <x v="3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5"/>
    <x v="19"/>
    <n v="6731"/>
    <n v="2226"/>
    <x v="0"/>
    <m/>
    <n v="441"/>
    <n v="0"/>
    <n v="744"/>
    <n v="0"/>
    <n v="0"/>
    <n v="0"/>
    <n v="0"/>
    <n v="0"/>
    <n v="0"/>
    <n v="621"/>
    <n v="0"/>
    <n v="4466"/>
    <n v="0"/>
    <n v="0"/>
    <n v="0"/>
    <n v="0"/>
    <n v="0"/>
    <n v="603"/>
    <n v="0"/>
    <n v="1041"/>
    <n v="0"/>
    <x v="0"/>
    <x v="0"/>
    <s v="Ceramiche"/>
  </r>
  <r>
    <x v="35"/>
    <x v="20"/>
    <n v="50420"/>
    <n v="85202"/>
    <x v="0"/>
    <n v="1977"/>
    <n v="3738"/>
    <n v="8428"/>
    <n v="14156"/>
    <n v="1766"/>
    <n v="3888"/>
    <n v="0"/>
    <n v="7940"/>
    <n v="2036"/>
    <n v="13818"/>
    <n v="9621"/>
    <n v="6607"/>
    <n v="4698"/>
    <n v="13194"/>
    <n v="4513"/>
    <n v="1684"/>
    <n v="6101"/>
    <n v="3805"/>
    <n v="3287"/>
    <n v="8379"/>
    <n v="7993"/>
    <n v="7531"/>
    <x v="0"/>
    <x v="0"/>
    <s v="Ceramiche"/>
  </r>
  <r>
    <x v="35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6"/>
    <x v="0"/>
    <n v="1450.55"/>
    <n v="6480.33"/>
    <x v="0"/>
    <m/>
    <m/>
    <n v="767.32"/>
    <n v="537.01"/>
    <n v="0"/>
    <n v="0"/>
    <n v="0"/>
    <n v="2600.7399999999998"/>
    <n v="0"/>
    <n v="94.610000000000127"/>
    <n v="0"/>
    <n v="0"/>
    <n v="222.67999999999995"/>
    <n v="0"/>
    <n v="460.54999999999995"/>
    <n v="0"/>
    <n v="0"/>
    <n v="0"/>
    <n v="0"/>
    <n v="3247.97"/>
    <n v="0"/>
    <n v="0"/>
    <x v="0"/>
    <x v="0"/>
    <s v="Sistemi idronici"/>
  </r>
  <r>
    <x v="3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2"/>
    <n v="0"/>
    <n v="2788.13"/>
    <x v="0"/>
    <m/>
    <m/>
    <n v="0"/>
    <n v="0"/>
    <n v="0"/>
    <n v="0"/>
    <n v="0"/>
    <n v="1301.19"/>
    <n v="0"/>
    <n v="551.76"/>
    <n v="0"/>
    <n v="0"/>
    <n v="0"/>
    <n v="32.149999999999864"/>
    <n v="0"/>
    <n v="0"/>
    <n v="0"/>
    <n v="0"/>
    <n v="0"/>
    <n v="903.0300000000002"/>
    <n v="0"/>
    <n v="0"/>
    <x v="0"/>
    <x v="0"/>
    <s v="Sistemi idronici"/>
  </r>
  <r>
    <x v="36"/>
    <x v="3"/>
    <n v="0"/>
    <n v="736.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736.84"/>
    <n v="0"/>
    <n v="0"/>
    <x v="0"/>
    <x v="0"/>
    <s v="Sistemi idronici"/>
  </r>
  <r>
    <x v="36"/>
    <x v="4"/>
    <n v="18228.41"/>
    <n v="6502.05"/>
    <x v="0"/>
    <m/>
    <m/>
    <n v="1109.75"/>
    <n v="0"/>
    <n v="0"/>
    <n v="0"/>
    <n v="0"/>
    <n v="0"/>
    <n v="12564.08"/>
    <n v="700.91"/>
    <n v="0"/>
    <n v="76"/>
    <n v="1683.9699999999993"/>
    <n v="3231.54"/>
    <n v="1008.9300000000003"/>
    <n v="421"/>
    <n v="0"/>
    <n v="414.52000000000044"/>
    <n v="1861.6800000000003"/>
    <n v="1658.08"/>
    <n v="0"/>
    <n v="0"/>
    <x v="0"/>
    <x v="0"/>
    <s v="Sistemi idronici"/>
  </r>
  <r>
    <x v="36"/>
    <x v="5"/>
    <n v="272.45999999999998"/>
    <n v="1113.3900000000001"/>
    <x v="0"/>
    <m/>
    <m/>
    <n v="0"/>
    <n v="1113.3900000000001"/>
    <n v="0"/>
    <n v="0"/>
    <n v="0"/>
    <n v="0"/>
    <n v="0"/>
    <n v="0"/>
    <n v="0"/>
    <n v="0"/>
    <n v="0"/>
    <n v="0"/>
    <n v="272.45999999999998"/>
    <n v="0"/>
    <n v="0"/>
    <n v="0"/>
    <n v="0"/>
    <n v="0"/>
    <n v="0"/>
    <n v="0"/>
    <x v="0"/>
    <x v="0"/>
    <s v="Sistemi idronici"/>
  </r>
  <r>
    <x v="3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7"/>
    <n v="0"/>
    <n v="5479.27"/>
    <x v="0"/>
    <m/>
    <m/>
    <n v="0"/>
    <n v="0"/>
    <n v="0"/>
    <n v="0"/>
    <n v="0"/>
    <n v="0"/>
    <n v="0"/>
    <n v="904.25"/>
    <n v="0"/>
    <n v="0"/>
    <n v="0"/>
    <n v="4575.0200000000004"/>
    <n v="0"/>
    <n v="0"/>
    <n v="0"/>
    <n v="0"/>
    <n v="0"/>
    <n v="0"/>
    <n v="0"/>
    <n v="0"/>
    <x v="0"/>
    <x v="0"/>
    <s v="Sistemi idronici"/>
  </r>
  <r>
    <x v="36"/>
    <x v="8"/>
    <n v="2776.79"/>
    <n v="4336"/>
    <x v="0"/>
    <m/>
    <m/>
    <n v="1428.56"/>
    <n v="196.57"/>
    <n v="0"/>
    <n v="0"/>
    <n v="0"/>
    <n v="0"/>
    <n v="435.33000000000015"/>
    <n v="2146.4199999999996"/>
    <n v="0"/>
    <n v="0"/>
    <n v="0"/>
    <n v="0"/>
    <n v="912.89999999999986"/>
    <n v="1375.7900000000004"/>
    <n v="0"/>
    <n v="0"/>
    <n v="0"/>
    <n v="617.2199999999998"/>
    <n v="0"/>
    <n v="0"/>
    <x v="0"/>
    <x v="0"/>
    <s v="Sistemi idronici"/>
  </r>
  <r>
    <x v="36"/>
    <x v="9"/>
    <n v="2292.6799999999998"/>
    <n v="111913.3"/>
    <x v="0"/>
    <m/>
    <m/>
    <n v="0"/>
    <n v="0"/>
    <n v="0"/>
    <n v="509.53"/>
    <n v="0"/>
    <n v="109912.74"/>
    <n v="221.29"/>
    <n v="0"/>
    <n v="0"/>
    <n v="0"/>
    <n v="268.93000000000006"/>
    <n v="1491.0299999999988"/>
    <n v="1802.4599999999998"/>
    <n v="0"/>
    <n v="0"/>
    <n v="0"/>
    <n v="0"/>
    <n v="0"/>
    <n v="0"/>
    <n v="0"/>
    <x v="0"/>
    <x v="0"/>
    <s v="Sistemi idronici"/>
  </r>
  <r>
    <x v="36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11"/>
    <n v="2524.33"/>
    <n v="4203.18"/>
    <x v="0"/>
    <m/>
    <m/>
    <n v="553.88"/>
    <n v="812.1"/>
    <n v="0"/>
    <n v="0"/>
    <n v="0"/>
    <n v="0"/>
    <n v="1683.7599999999998"/>
    <n v="0"/>
    <n v="0"/>
    <n v="1734.2000000000003"/>
    <n v="0"/>
    <n v="0"/>
    <n v="0"/>
    <n v="0"/>
    <n v="0"/>
    <n v="0"/>
    <n v="286.69000000000005"/>
    <n v="1656.88"/>
    <n v="0"/>
    <n v="0"/>
    <x v="0"/>
    <x v="0"/>
    <s v="Sistemi idronici"/>
  </r>
  <r>
    <x v="36"/>
    <x v="12"/>
    <n v="3611.7700000000004"/>
    <n v="170.22"/>
    <x v="0"/>
    <m/>
    <m/>
    <n v="0"/>
    <n v="0"/>
    <n v="0"/>
    <n v="170.22"/>
    <n v="0"/>
    <n v="0"/>
    <n v="1467.68"/>
    <n v="0"/>
    <n v="0"/>
    <n v="0"/>
    <n v="0"/>
    <n v="0"/>
    <n v="2144.09"/>
    <n v="0"/>
    <n v="0"/>
    <n v="0"/>
    <n v="0"/>
    <n v="0"/>
    <n v="0"/>
    <n v="0"/>
    <x v="0"/>
    <x v="0"/>
    <s v="Sistemi idronici"/>
  </r>
  <r>
    <x v="36"/>
    <x v="13"/>
    <n v="703.62"/>
    <n v="2115.4"/>
    <x v="0"/>
    <m/>
    <m/>
    <n v="0"/>
    <n v="0"/>
    <n v="0"/>
    <n v="2048"/>
    <n v="0"/>
    <n v="67.460000000000036"/>
    <n v="703.62"/>
    <n v="-5.999999999994543E-2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15"/>
    <n v="2520.91"/>
    <n v="2086.04"/>
    <x v="0"/>
    <m/>
    <m/>
    <n v="0"/>
    <n v="465.16"/>
    <n v="0"/>
    <n v="0"/>
    <n v="0"/>
    <n v="0"/>
    <n v="0"/>
    <n v="0"/>
    <n v="0"/>
    <n v="0"/>
    <n v="1684.31"/>
    <n v="0"/>
    <n v="237.93000000000006"/>
    <n v="0"/>
    <n v="0"/>
    <n v="946.31999999999994"/>
    <n v="598.66999999999985"/>
    <n v="674.56"/>
    <n v="0"/>
    <n v="0"/>
    <x v="0"/>
    <x v="0"/>
    <s v="Sistemi idronici"/>
  </r>
  <r>
    <x v="36"/>
    <x v="16"/>
    <n v="65598.600000000006"/>
    <n v="106162.83"/>
    <x v="0"/>
    <m/>
    <m/>
    <n v="8192.82"/>
    <n v="49524.04"/>
    <n v="4003.3199999999997"/>
    <n v="4262.9599999999991"/>
    <n v="0"/>
    <n v="5773.989999999998"/>
    <n v="3429.4000000000015"/>
    <n v="1039.4000000000015"/>
    <n v="4150.2799999999988"/>
    <n v="1136"/>
    <n v="25098.559999999998"/>
    <n v="11922.869999999995"/>
    <n v="6424.1100000000006"/>
    <n v="920.3700000000099"/>
    <n v="0"/>
    <n v="19287.080000000002"/>
    <n v="14300.110000000008"/>
    <n v="12296.119999999995"/>
    <n v="0"/>
    <n v="0"/>
    <x v="0"/>
    <x v="0"/>
    <s v="Sistemi idronici"/>
  </r>
  <r>
    <x v="36"/>
    <x v="17"/>
    <n v="952.86"/>
    <n v="879.03"/>
    <x v="0"/>
    <m/>
    <m/>
    <n v="913.82"/>
    <n v="0"/>
    <n v="39.039999999999964"/>
    <n v="0"/>
    <n v="0"/>
    <n v="0"/>
    <n v="0"/>
    <n v="0"/>
    <n v="0"/>
    <n v="0"/>
    <n v="0"/>
    <n v="879.03"/>
    <n v="0"/>
    <n v="0"/>
    <n v="0"/>
    <n v="0"/>
    <n v="0"/>
    <n v="0"/>
    <n v="0"/>
    <n v="0"/>
    <x v="0"/>
    <x v="0"/>
    <s v="Sistemi idronici"/>
  </r>
  <r>
    <x v="3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19"/>
    <n v="0"/>
    <n v="1345.95"/>
    <x v="0"/>
    <m/>
    <m/>
    <n v="0"/>
    <n v="0"/>
    <n v="0"/>
    <n v="0"/>
    <n v="0"/>
    <n v="0"/>
    <n v="0"/>
    <n v="0"/>
    <n v="0"/>
    <n v="1345.95"/>
    <n v="0"/>
    <n v="0"/>
    <n v="0"/>
    <n v="0"/>
    <n v="0"/>
    <n v="0"/>
    <n v="0"/>
    <n v="0"/>
    <n v="0"/>
    <n v="0"/>
    <x v="0"/>
    <x v="0"/>
    <s v="Sistemi idronici"/>
  </r>
  <r>
    <x v="3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37"/>
    <x v="0"/>
    <n v="8292.0779999999995"/>
    <n v="9017.2268440000007"/>
    <x v="0"/>
    <m/>
    <n v="71.099999999999994"/>
    <n v="3013.884"/>
    <n v="0"/>
    <n v="153.3159999999998"/>
    <n v="0"/>
    <n v="4.0000000003601599E-3"/>
    <n v="1771.2252000000001"/>
    <n v="0"/>
    <n v="0"/>
    <n v="0"/>
    <n v="108.31999999999994"/>
    <n v="0"/>
    <n v="0"/>
    <n v="1650.9959999999996"/>
    <n v="0"/>
    <n v="0"/>
    <n v="1159.267644"/>
    <n v="438.82560000000012"/>
    <n v="2872.2616000000003"/>
    <n v="3035.0523999999996"/>
    <n v="2063.2204000000002"/>
    <x v="0"/>
    <x v="0"/>
    <s v="Camini e canne fumarie"/>
  </r>
  <r>
    <x v="37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2"/>
    <n v="61956.060680000097"/>
    <n v="87019.9668000003"/>
    <x v="0"/>
    <n v="10087.33"/>
    <n v="7286.75"/>
    <n v="6506.7810000000009"/>
    <n v="6551.42"/>
    <n v="2863.5889999999999"/>
    <n v="8742.7734"/>
    <n v="-2.0000000004074536E-3"/>
    <n v="10982.575000000001"/>
    <n v="6619.1709999999985"/>
    <n v="137.69999999999709"/>
    <n v="5698.4680000000008"/>
    <n v="16515.868800000004"/>
    <n v="1337.1999999999971"/>
    <n v="7195.5420000000013"/>
    <n v="7269.8830000000016"/>
    <n v="5583.507800000094"/>
    <n v="6982.9961799999001"/>
    <n v="5028.4159999999029"/>
    <n v="7958.9651000000013"/>
    <n v="12363.734400000103"/>
    <n v="6631.6794000001973"/>
    <n v="15886.553999999902"/>
    <x v="0"/>
    <x v="0"/>
    <s v="Camini e canne fumarie"/>
  </r>
  <r>
    <x v="3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4"/>
    <n v="0"/>
    <n v="4559.5375299999996"/>
    <x v="0"/>
    <m/>
    <m/>
    <n v="0"/>
    <n v="0"/>
    <n v="0"/>
    <n v="775.04939999999999"/>
    <n v="0"/>
    <n v="86.360000000000014"/>
    <n v="0"/>
    <n v="3698.1281299999996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7"/>
    <n v="813.45"/>
    <n v="0"/>
    <x v="0"/>
    <m/>
    <m/>
    <n v="0"/>
    <n v="0"/>
    <n v="0"/>
    <n v="0"/>
    <n v="0"/>
    <n v="0"/>
    <n v="0"/>
    <n v="0"/>
    <n v="0"/>
    <n v="0"/>
    <n v="0"/>
    <n v="0"/>
    <n v="0"/>
    <n v="0"/>
    <n v="923.73"/>
    <n v="0"/>
    <n v="-110.27999999999997"/>
    <n v="0"/>
    <n v="0"/>
    <n v="0"/>
    <x v="0"/>
    <x v="0"/>
    <s v="Camini e canne fumarie"/>
  </r>
  <r>
    <x v="37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9"/>
    <n v="0"/>
    <n v="279.48"/>
    <x v="0"/>
    <m/>
    <m/>
    <n v="0"/>
    <n v="0"/>
    <n v="0"/>
    <n v="0"/>
    <n v="0"/>
    <n v="279.48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0"/>
    <n v="12991.62"/>
    <n v="4750.3760000000002"/>
    <x v="0"/>
    <n v="4140.91"/>
    <n v="415.01"/>
    <n v="478.21000000000004"/>
    <n v="1348.9"/>
    <n v="0"/>
    <n v="375.20999999999981"/>
    <n v="1634.9099999999999"/>
    <n v="47.615999999999985"/>
    <n v="2.0000000004074536E-3"/>
    <n v="0"/>
    <n v="1278.9039999999995"/>
    <n v="0"/>
    <n v="18.592000000000553"/>
    <n v="834.66400000000021"/>
    <n v="1271.2219999999998"/>
    <n v="0"/>
    <n v="3706.9339999999993"/>
    <n v="1532.3839999999996"/>
    <n v="265.34400000000096"/>
    <n v="0"/>
    <n v="196.59200000000055"/>
    <n v="0"/>
    <x v="0"/>
    <x v="0"/>
    <s v="Camini e canne fumarie"/>
  </r>
  <r>
    <x v="37"/>
    <x v="11"/>
    <n v="8613.6540800000002"/>
    <n v="12491.140744"/>
    <x v="0"/>
    <n v="1504.5"/>
    <n v="854.81"/>
    <n v="349.40319999999997"/>
    <n v="0"/>
    <n v="1808.4667999999999"/>
    <n v="1127.7544"/>
    <n v="2.640000000155851E-3"/>
    <n v="318.15424800000005"/>
    <n v="0"/>
    <n v="2795.5403999999999"/>
    <n v="1021.6960000000004"/>
    <n v="1089.139392"/>
    <n v="0"/>
    <n v="266.5600000000004"/>
    <n v="633.86135999999988"/>
    <n v="0"/>
    <n v="1030.6112800000001"/>
    <n v="1134.4694399999998"/>
    <n v="0"/>
    <n v="2639.6000639999993"/>
    <n v="2265.1127999999999"/>
    <n v="684.16480000000047"/>
    <x v="0"/>
    <x v="0"/>
    <s v="Camini e canne fumarie"/>
  </r>
  <r>
    <x v="37"/>
    <x v="12"/>
    <n v="11088.37034496"/>
    <n v="13031.90363136001"/>
    <x v="0"/>
    <n v="1273.48"/>
    <n v="63.79"/>
    <n v="611.66785279999999"/>
    <n v="1174.45"/>
    <n v="1429.6621471999999"/>
    <n v="1752.5254143999998"/>
    <n v="1.1872000000039407E-3"/>
    <n v="4160.1305855999999"/>
    <n v="572.72609280000006"/>
    <n v="0"/>
    <n v="0"/>
    <n v="1010.4215961600003"/>
    <n v="947.66899200000034"/>
    <n v="102.82235904000026"/>
    <n v="1768.3037279999999"/>
    <n v="0"/>
    <n v="1158.5764511999996"/>
    <n v="2359.408742399999"/>
    <n v="917.92895999998927"/>
    <n v="0"/>
    <n v="2408.3549337600107"/>
    <n v="1808.2814976000009"/>
    <x v="0"/>
    <x v="0"/>
    <s v="Camini e canne fumarie"/>
  </r>
  <r>
    <x v="37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4"/>
    <n v="24531.42"/>
    <n v="25533.089999999997"/>
    <x v="0"/>
    <n v="553.64"/>
    <n v="56.1"/>
    <n v="2749.77"/>
    <n v="5645.07"/>
    <n v="658.17000000000007"/>
    <n v="1733.7799999999997"/>
    <n v="3.6800000002585875E-3"/>
    <n v="3109.8920000000007"/>
    <n v="2412.9363200000003"/>
    <n v="0"/>
    <n v="449.47999999999956"/>
    <n v="4495.6880000000001"/>
    <n v="356.65999999999985"/>
    <n v="621.1880000000001"/>
    <n v="1945.9899999999998"/>
    <n v="1039.851999999999"/>
    <n v="7811.65"/>
    <n v="2348.66"/>
    <n v="3721.630000000001"/>
    <n v="2611.369999999999"/>
    <n v="3871.489999999998"/>
    <n v="2023.1700000000019"/>
    <x v="0"/>
    <x v="0"/>
    <s v="Camini e canne fumarie"/>
  </r>
  <r>
    <x v="37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6"/>
    <n v="661.85229600000002"/>
    <n v="0"/>
    <x v="0"/>
    <n v="661.85"/>
    <m/>
    <n v="2.296000000001186E-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7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mini e canne fumarie"/>
  </r>
  <r>
    <x v="38"/>
    <x v="0"/>
    <n v="3026.56"/>
    <n v="4445.5"/>
    <x v="0"/>
    <m/>
    <n v="0"/>
    <n v="0"/>
    <n v="4445.5"/>
    <n v="83.78"/>
    <n v="0"/>
    <n v="0"/>
    <n v="0"/>
    <n v="0"/>
    <n v="0"/>
    <n v="115.6"/>
    <n v="0"/>
    <n v="2608.33"/>
    <n v="0"/>
    <n v="0"/>
    <n v="0"/>
    <n v="0"/>
    <n v="0"/>
    <n v="218.84999999999991"/>
    <n v="0"/>
    <n v="0"/>
    <n v="4315.869999999999"/>
    <x v="0"/>
    <x v="0"/>
    <s v="Ceramiche"/>
  </r>
  <r>
    <x v="38"/>
    <x v="1"/>
    <n v="2255.4699999999998"/>
    <n v="5571.4800000000005"/>
    <x v="0"/>
    <n v="771.72"/>
    <n v="0"/>
    <n v="0"/>
    <n v="4944.41"/>
    <n v="0"/>
    <n v="0"/>
    <n v="0"/>
    <n v="0"/>
    <n v="0"/>
    <n v="0"/>
    <n v="0"/>
    <n v="0"/>
    <n v="0"/>
    <n v="627.07000000000062"/>
    <n v="0"/>
    <n v="0"/>
    <n v="0"/>
    <n v="0"/>
    <n v="1483.7499999999998"/>
    <n v="0"/>
    <n v="0"/>
    <n v="0"/>
    <x v="0"/>
    <x v="0"/>
    <s v="Ceramiche"/>
  </r>
  <r>
    <x v="38"/>
    <x v="2"/>
    <n v="471247.08000000019"/>
    <n v="595287.33999999985"/>
    <x v="0"/>
    <n v="51145.080000000016"/>
    <n v="54785.289999999994"/>
    <n v="43668.76999999999"/>
    <n v="33044.339999999997"/>
    <n v="20503.839999999967"/>
    <n v="56780.60000000002"/>
    <n v="0"/>
    <n v="61218.350000000035"/>
    <n v="32700.650000000052"/>
    <n v="72768.939999999915"/>
    <n v="60304.979999999894"/>
    <n v="38131.81"/>
    <n v="51940.730000000069"/>
    <n v="45420.780000000028"/>
    <n v="25793.739999999932"/>
    <n v="74280.320000000182"/>
    <n v="49181.480000000098"/>
    <n v="35765.02999999997"/>
    <n v="66988.210000000137"/>
    <n v="54072.279999999737"/>
    <n v="69019.600000000035"/>
    <n v="83671.060000000289"/>
    <x v="0"/>
    <x v="0"/>
    <s v="Ceramiche"/>
  </r>
  <r>
    <x v="38"/>
    <x v="3"/>
    <n v="74106.930000000008"/>
    <n v="84227.170000000013"/>
    <x v="0"/>
    <n v="6024.7800000000007"/>
    <n v="7008.7"/>
    <n v="2061.7200000000003"/>
    <n v="5672.2199999999966"/>
    <n v="0"/>
    <n v="6709.9000000000069"/>
    <n v="0"/>
    <n v="3183.6000000000058"/>
    <n v="8859.5599999999977"/>
    <n v="7382.9799999999923"/>
    <n v="9987.2400000000016"/>
    <n v="133.30000000000291"/>
    <n v="13993.700000000015"/>
    <n v="15404.270000000011"/>
    <n v="4930.0299999999916"/>
    <n v="1785.589999999982"/>
    <n v="8947.6599999999962"/>
    <n v="12510.880000000012"/>
    <n v="8177.3600000000006"/>
    <n v="13310.849999999999"/>
    <n v="11124.880000000005"/>
    <n v="14128.119999999981"/>
    <x v="0"/>
    <x v="0"/>
    <s v="Ceramiche"/>
  </r>
  <r>
    <x v="38"/>
    <x v="4"/>
    <n v="136834.66"/>
    <n v="179133.11000000004"/>
    <x v="0"/>
    <n v="4241.43"/>
    <n v="12102.019999999999"/>
    <n v="28375.429999999997"/>
    <n v="58317.150000000031"/>
    <n v="3071.2800000000025"/>
    <n v="6468.359999999986"/>
    <n v="0"/>
    <n v="8520.3799999999901"/>
    <n v="5858.6399999999994"/>
    <n v="4756.5999999999767"/>
    <n v="5303.7200000000012"/>
    <n v="14330.690000000031"/>
    <n v="24690.249999999971"/>
    <n v="9487.6499999999942"/>
    <n v="19855.810000000027"/>
    <n v="1831.8699999999953"/>
    <n v="8439.9899999999907"/>
    <n v="10258.850000000006"/>
    <n v="6511.2599999999948"/>
    <n v="22572.690000000031"/>
    <n v="30486.85000000002"/>
    <n v="24229.750000000029"/>
    <x v="0"/>
    <x v="0"/>
    <s v="Ceramiche"/>
  </r>
  <r>
    <x v="38"/>
    <x v="5"/>
    <n v="1465.37"/>
    <n v="1616.35"/>
    <x v="0"/>
    <m/>
    <n v="0"/>
    <n v="0"/>
    <n v="696"/>
    <n v="0"/>
    <n v="0"/>
    <n v="0"/>
    <n v="0"/>
    <n v="0"/>
    <n v="259.55999999999995"/>
    <n v="0"/>
    <n v="0"/>
    <n v="0"/>
    <n v="0"/>
    <n v="0"/>
    <n v="0"/>
    <n v="804.58"/>
    <n v="0"/>
    <n v="0"/>
    <n v="0"/>
    <n v="660.78999999999985"/>
    <n v="0"/>
    <x v="0"/>
    <x v="0"/>
    <s v="Ceramiche"/>
  </r>
  <r>
    <x v="38"/>
    <x v="6"/>
    <n v="24587.410000000003"/>
    <n v="27140.900000000005"/>
    <x v="0"/>
    <n v="1189.95"/>
    <n v="1629"/>
    <n v="2790.1699999999992"/>
    <n v="3317.6900000000005"/>
    <n v="0"/>
    <n v="430.26999999999953"/>
    <n v="0"/>
    <n v="1082.5199999999995"/>
    <n v="0"/>
    <n v="2375.4500000000007"/>
    <n v="5106.6000000000004"/>
    <n v="4006"/>
    <n v="8020.6099999999988"/>
    <n v="1924.8999999999996"/>
    <n v="1671.6599999999999"/>
    <n v="3584.5200000000023"/>
    <n v="1445.3000000000029"/>
    <n v="2704.25"/>
    <n v="3020.7599999999984"/>
    <n v="4743.9399999999987"/>
    <n v="1342.3600000000042"/>
    <n v="3967.0299999999988"/>
    <x v="0"/>
    <x v="0"/>
    <s v="Ceramiche"/>
  </r>
  <r>
    <x v="38"/>
    <x v="7"/>
    <n v="18158.309999999994"/>
    <n v="18631.590000000004"/>
    <x v="0"/>
    <m/>
    <n v="0"/>
    <n v="5249.1399999999994"/>
    <n v="6064.1"/>
    <n v="0"/>
    <n v="0"/>
    <n v="0"/>
    <n v="2168.3799999999992"/>
    <n v="0"/>
    <n v="2660.0099999999984"/>
    <n v="3422.5699999999979"/>
    <n v="0"/>
    <n v="3811.7400000000052"/>
    <n v="7274.8400000000038"/>
    <n v="10.760000000000218"/>
    <n v="292.94000000000233"/>
    <n v="2574.5199999999968"/>
    <n v="0"/>
    <n v="3089.5799999999945"/>
    <n v="171.31999999999971"/>
    <n v="0"/>
    <n v="1076.6399999999994"/>
    <x v="0"/>
    <x v="0"/>
    <s v="Ceramiche"/>
  </r>
  <r>
    <x v="38"/>
    <x v="8"/>
    <n v="32465.710000000003"/>
    <n v="31400.059999999994"/>
    <x v="0"/>
    <n v="399.62"/>
    <n v="2406.4700000000003"/>
    <n v="1970.1600000000003"/>
    <n v="3870.2099999999991"/>
    <n v="2323.9499999999994"/>
    <n v="5084.03"/>
    <n v="2384.7100000000009"/>
    <n v="0"/>
    <n v="5143.6999999999989"/>
    <n v="1016.5400000000009"/>
    <n v="2079.7299999999996"/>
    <n v="793.54000000000087"/>
    <n v="0"/>
    <n v="8122.5400000000009"/>
    <n v="2049.5399999999991"/>
    <n v="0"/>
    <n v="2608.3700000000044"/>
    <n v="1178.4299999999967"/>
    <n v="4577.6300000000047"/>
    <n v="0"/>
    <n v="8928.2999999999956"/>
    <n v="3254.3700000000026"/>
    <x v="0"/>
    <x v="0"/>
    <s v="Ceramiche"/>
  </r>
  <r>
    <x v="38"/>
    <x v="9"/>
    <n v="18071.57"/>
    <n v="18693.349999999999"/>
    <x v="0"/>
    <m/>
    <n v="0"/>
    <n v="1531.54"/>
    <n v="686.78000000000009"/>
    <n v="2622.7199999999993"/>
    <n v="0"/>
    <n v="0"/>
    <n v="554.27999999999986"/>
    <n v="2379.3199999999997"/>
    <n v="4401.5099999999984"/>
    <n v="1385.6299999999992"/>
    <n v="5131.1900000000014"/>
    <n v="2055.8100000000022"/>
    <n v="2268.4800000000014"/>
    <n v="1642.2199999999993"/>
    <n v="0"/>
    <n v="735.39999999999964"/>
    <n v="996.35999999999694"/>
    <n v="1064.1799999999985"/>
    <n v="0"/>
    <n v="4654.7500000000018"/>
    <n v="2530.4200000000019"/>
    <x v="0"/>
    <x v="0"/>
    <s v="Ceramiche"/>
  </r>
  <r>
    <x v="38"/>
    <x v="10"/>
    <n v="6394.8000000000011"/>
    <n v="3878.5699999999997"/>
    <x v="0"/>
    <n v="115.36"/>
    <n v="0"/>
    <n v="1202.3400000000001"/>
    <n v="0"/>
    <n v="0"/>
    <n v="0"/>
    <n v="0"/>
    <n v="1511.1299999999999"/>
    <n v="1632.9499999999996"/>
    <n v="0"/>
    <n v="0"/>
    <n v="864.59000000000037"/>
    <n v="1890.1500000000015"/>
    <n v="0"/>
    <n v="0"/>
    <n v="0"/>
    <n v="1554"/>
    <n v="996.42000000000007"/>
    <n v="0"/>
    <n v="506.42999999999938"/>
    <n v="0"/>
    <n v="0"/>
    <x v="0"/>
    <x v="0"/>
    <s v="Ceramiche"/>
  </r>
  <r>
    <x v="38"/>
    <x v="11"/>
    <n v="34527.909999999996"/>
    <n v="52508.839999999982"/>
    <x v="0"/>
    <n v="2504.75"/>
    <n v="10808.16"/>
    <n v="2466.8200000000006"/>
    <n v="6698.02"/>
    <n v="3233.0199999999995"/>
    <n v="503.07999999999811"/>
    <n v="1125.5399999999991"/>
    <n v="4664.59"/>
    <n v="414.85000000000036"/>
    <n v="2726.0500000000029"/>
    <n v="3840.1800000000003"/>
    <n v="513.91999999999825"/>
    <n v="3826.989999999998"/>
    <n v="7199.8600000000006"/>
    <n v="0"/>
    <n v="168.80999999999767"/>
    <n v="3520.4399999999987"/>
    <n v="2329.2499999999927"/>
    <n v="4468.4800000000068"/>
    <n v="7770.260000000002"/>
    <n v="9126.8399999999929"/>
    <n v="0"/>
    <x v="0"/>
    <x v="0"/>
    <s v="Ceramiche"/>
  </r>
  <r>
    <x v="38"/>
    <x v="12"/>
    <n v="44877.33"/>
    <n v="72606.580000000031"/>
    <x v="0"/>
    <n v="2546.38"/>
    <n v="1785.8200000000002"/>
    <n v="4036.5199999999995"/>
    <n v="3115.65"/>
    <n v="3778.2899999999991"/>
    <n v="10261.09"/>
    <n v="0"/>
    <n v="3152.1900000000023"/>
    <n v="2637.659999999998"/>
    <n v="15255.569999999989"/>
    <n v="4661.9300000000021"/>
    <n v="0"/>
    <n v="4488.6399999999958"/>
    <n v="12430.390000000007"/>
    <n v="0"/>
    <n v="2604.75"/>
    <n v="3902.8400000000038"/>
    <n v="700"/>
    <n v="6164.4700000000012"/>
    <n v="10640.520000000026"/>
    <n v="12660.600000000002"/>
    <n v="7720.929999999993"/>
    <x v="0"/>
    <x v="0"/>
    <s v="Ceramiche"/>
  </r>
  <r>
    <x v="38"/>
    <x v="13"/>
    <n v="344698.27"/>
    <n v="410823.46999999986"/>
    <x v="0"/>
    <n v="20471.710000000006"/>
    <n v="48678.500000000007"/>
    <n v="30061.779999999992"/>
    <n v="29829.919999999976"/>
    <n v="17834.269999999997"/>
    <n v="42121.459999999992"/>
    <n v="7050.6699999999983"/>
    <n v="12970.370000000024"/>
    <n v="28402.549999999988"/>
    <n v="32668.870000000054"/>
    <n v="41695.379999999976"/>
    <n v="32135.089999999909"/>
    <n v="64476.170000000042"/>
    <n v="51158.170000000042"/>
    <n v="9052.9599999999919"/>
    <n v="13546.190000000002"/>
    <n v="42292.26999999996"/>
    <n v="39532.959999999846"/>
    <n v="36671.430000000109"/>
    <n v="61492.860000000044"/>
    <n v="46689.079999999958"/>
    <n v="77178.290000000037"/>
    <x v="0"/>
    <x v="0"/>
    <s v="Ceramiche"/>
  </r>
  <r>
    <x v="38"/>
    <x v="14"/>
    <n v="315406.18999999994"/>
    <n v="299513.18999999977"/>
    <x v="0"/>
    <n v="21051.62"/>
    <n v="23734.07"/>
    <n v="83560.33"/>
    <n v="47564.250000000007"/>
    <n v="21180.25"/>
    <n v="46988.789999999994"/>
    <n v="11141.339999999982"/>
    <n v="24377.58"/>
    <n v="3730.9199999999837"/>
    <n v="21398.430000000022"/>
    <n v="79.239999999990687"/>
    <n v="21095.449999999983"/>
    <n v="68380.669999999984"/>
    <n v="26043.909999999916"/>
    <n v="1225.1200000000244"/>
    <n v="20479.030000000057"/>
    <n v="39147.719999999972"/>
    <n v="12695.149999999994"/>
    <n v="40932.090000000113"/>
    <n v="30159.639999999898"/>
    <n v="24976.889999999898"/>
    <n v="22343.470000000088"/>
    <x v="0"/>
    <x v="0"/>
    <s v="Ceramiche"/>
  </r>
  <r>
    <x v="38"/>
    <x v="15"/>
    <n v="56470.77"/>
    <n v="55103.930000000015"/>
    <x v="0"/>
    <n v="3331.49"/>
    <n v="2206.9500000000003"/>
    <n v="6090.7199999999993"/>
    <n v="1840.46"/>
    <n v="4173.9500000000007"/>
    <n v="8204.2599999999984"/>
    <n v="0"/>
    <n v="1400.9699999999993"/>
    <n v="5737.91"/>
    <n v="9079.659999999998"/>
    <n v="11114.64"/>
    <n v="6448.1300000000047"/>
    <n v="4728.7200000000012"/>
    <n v="2485.7699999999968"/>
    <n v="5610.8000000000029"/>
    <n v="5006.3800000000047"/>
    <n v="4011.010000000002"/>
    <n v="6013.4700000000012"/>
    <n v="7315.7199999999866"/>
    <n v="8062.070000000007"/>
    <n v="4355.8100000000049"/>
    <n v="172.27999999999884"/>
    <x v="0"/>
    <x v="0"/>
    <s v="Ceramiche"/>
  </r>
  <r>
    <x v="38"/>
    <x v="16"/>
    <n v="683828.85000000009"/>
    <n v="878609.5900000002"/>
    <x v="0"/>
    <n v="57846.6"/>
    <n v="41022.019999999997"/>
    <n v="65071.440000000024"/>
    <n v="87754.09"/>
    <n v="65822.819999999992"/>
    <n v="139836.5"/>
    <n v="1089.8399999999965"/>
    <n v="90708.06"/>
    <n v="26464.969999999972"/>
    <n v="29153.269999999902"/>
    <n v="59757.119999999995"/>
    <n v="140135.95000000024"/>
    <n v="164299.09000000003"/>
    <n v="67086.749999999884"/>
    <n v="19272.070000000007"/>
    <n v="5878.4700000000885"/>
    <n v="80995.030000000086"/>
    <n v="65259.059999999939"/>
    <n v="32248.310000000056"/>
    <n v="100813.86000000022"/>
    <n v="110961.55999999994"/>
    <n v="56751.699999999721"/>
    <x v="0"/>
    <x v="0"/>
    <s v="Ceramiche"/>
  </r>
  <r>
    <x v="38"/>
    <x v="17"/>
    <n v="37824.860000000008"/>
    <n v="103702.45000000001"/>
    <x v="0"/>
    <n v="660.4"/>
    <n v="0"/>
    <n v="0"/>
    <n v="18109.079999999998"/>
    <n v="0"/>
    <n v="9399.8200000000033"/>
    <n v="0"/>
    <n v="2940.4400000000023"/>
    <n v="0"/>
    <n v="24298.830000000009"/>
    <n v="0"/>
    <n v="12675.25999999998"/>
    <n v="5769"/>
    <n v="5485.9500000000262"/>
    <n v="6938.510000000002"/>
    <n v="2870.4799999999959"/>
    <n v="22472.309999999998"/>
    <n v="22778.379999999976"/>
    <n v="851.80000000000291"/>
    <n v="4011.3700000000099"/>
    <n v="1132.8400000000038"/>
    <n v="27773.389999999985"/>
    <x v="0"/>
    <x v="0"/>
    <s v="Ceramiche"/>
  </r>
  <r>
    <x v="3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38"/>
    <x v="19"/>
    <n v="0"/>
    <n v="50356.460000000014"/>
    <x v="0"/>
    <m/>
    <n v="0"/>
    <n v="0"/>
    <n v="0"/>
    <n v="0"/>
    <n v="12904.77"/>
    <n v="0"/>
    <n v="0"/>
    <n v="0"/>
    <n v="8902.9999999999964"/>
    <n v="0"/>
    <n v="11861.460000000006"/>
    <n v="0"/>
    <n v="3764.5999999999913"/>
    <n v="0"/>
    <n v="3273.5200000000041"/>
    <n v="0"/>
    <n v="4586.070000000007"/>
    <n v="0"/>
    <n v="5063.0400000000081"/>
    <n v="0"/>
    <n v="7606.6299999999974"/>
    <x v="0"/>
    <x v="0"/>
    <s v="Ceramiche"/>
  </r>
  <r>
    <x v="38"/>
    <x v="20"/>
    <n v="89730.869999999981"/>
    <n v="102263.88999999998"/>
    <x v="0"/>
    <n v="10497.660000000003"/>
    <n v="13234.439999999999"/>
    <n v="7483.8499999999949"/>
    <n v="8641.9200000000019"/>
    <n v="11475.799999999992"/>
    <n v="1829.0299999999988"/>
    <n v="0"/>
    <n v="18499.370000000003"/>
    <n v="0"/>
    <n v="8061.2599999999875"/>
    <n v="13799.800000000003"/>
    <n v="19947.130000000019"/>
    <n v="12205.050000000003"/>
    <n v="10727.449999999997"/>
    <n v="18465.96"/>
    <n v="0"/>
    <n v="5895.2900000000227"/>
    <n v="6546.4699999999866"/>
    <n v="3505.339999999982"/>
    <n v="8374.7000000000116"/>
    <n v="6402.1199999999808"/>
    <n v="11650.490000000005"/>
    <x v="0"/>
    <x v="0"/>
    <s v="Ceramiche"/>
  </r>
  <r>
    <x v="38"/>
    <x v="21"/>
    <n v="54420.59"/>
    <n v="49264.81"/>
    <x v="0"/>
    <n v="10470.969999999999"/>
    <n v="4199.8600000000006"/>
    <n v="4878.3599999999988"/>
    <n v="11334.26"/>
    <n v="0"/>
    <n v="0"/>
    <n v="2622.7200000000012"/>
    <n v="12848.17"/>
    <n v="1192.9700000000012"/>
    <n v="703.93000000000029"/>
    <n v="665.69999999999709"/>
    <n v="2867.3000000000029"/>
    <n v="18253.720000000005"/>
    <n v="2190.8899999999994"/>
    <n v="0"/>
    <n v="747.51000000000204"/>
    <n v="4260.8999999999942"/>
    <n v="3026.0599999999977"/>
    <n v="2163.9500000000044"/>
    <n v="1435.5299999999988"/>
    <n v="9911.2999999999956"/>
    <n v="8668.1799999999857"/>
    <x v="0"/>
    <x v="0"/>
    <s v="Ceramiche"/>
  </r>
  <r>
    <x v="39"/>
    <x v="0"/>
    <n v="310.04000000000002"/>
    <n v="1023.5400000000001"/>
    <x v="0"/>
    <m/>
    <m/>
    <n v="0"/>
    <n v="0"/>
    <n v="310.04000000000002"/>
    <n v="0"/>
    <n v="0"/>
    <n v="998.1"/>
    <n v="0"/>
    <n v="0"/>
    <n v="0"/>
    <n v="25.440000000000055"/>
    <n v="0"/>
    <n v="0"/>
    <n v="0"/>
    <n v="0"/>
    <n v="0"/>
    <n v="0"/>
    <n v="0"/>
    <n v="0"/>
    <n v="0"/>
    <n v="63.649999999999977"/>
    <x v="0"/>
    <x v="0"/>
    <s v="Aspirazione centralizzata"/>
  </r>
  <r>
    <x v="3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2"/>
    <n v="54.21"/>
    <n v="54.2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.21"/>
    <n v="0"/>
    <x v="0"/>
    <x v="0"/>
    <s v="Aspirazione centralizzata"/>
  </r>
  <r>
    <x v="39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9"/>
    <n v="0"/>
    <n v="98.0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.03"/>
    <n v="0"/>
    <n v="0"/>
    <x v="0"/>
    <x v="0"/>
    <s v="Aspirazione centralizzata"/>
  </r>
  <r>
    <x v="39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1"/>
    <n v="80.680000000000007"/>
    <n v="2831.73"/>
    <x v="0"/>
    <n v="47.84"/>
    <n v="0"/>
    <n v="0"/>
    <n v="0"/>
    <n v="19.090000000000003"/>
    <n v="514.04"/>
    <n v="0"/>
    <n v="0"/>
    <n v="0"/>
    <n v="-98"/>
    <n v="0"/>
    <n v="0"/>
    <n v="0"/>
    <n v="1117.29"/>
    <n v="0"/>
    <n v="225.44000000000005"/>
    <n v="-7.9999999999998295E-2"/>
    <n v="133.21000000000004"/>
    <n v="7.9999999999998295E-2"/>
    <n v="926"/>
    <n v="13.75"/>
    <n v="1858.7000000000003"/>
    <x v="0"/>
    <x v="0"/>
    <s v="Aspirazione centralizzata"/>
  </r>
  <r>
    <x v="39"/>
    <x v="12"/>
    <n v="1356.92"/>
    <n v="1539.3899999999999"/>
    <x v="0"/>
    <n v="103.36"/>
    <n v="156.72"/>
    <n v="0"/>
    <n v="0"/>
    <n v="0"/>
    <n v="0"/>
    <n v="0"/>
    <n v="0"/>
    <n v="0"/>
    <n v="0"/>
    <n v="24.929999999999993"/>
    <n v="277.79999999999995"/>
    <n v="64.760000000000019"/>
    <n v="0"/>
    <n v="40.710000000000008"/>
    <n v="0"/>
    <n v="214.18999999999997"/>
    <n v="322.01"/>
    <n v="126.11000000000007"/>
    <n v="0"/>
    <n v="782.86"/>
    <n v="60.789999999999964"/>
    <x v="0"/>
    <x v="0"/>
    <s v="Aspirazione centralizzata"/>
  </r>
  <r>
    <x v="39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4"/>
    <n v="5733.84"/>
    <n v="7142.5"/>
    <x v="0"/>
    <n v="413.08"/>
    <n v="51.98"/>
    <n v="1287.77"/>
    <n v="932.78"/>
    <n v="0"/>
    <n v="180.05999999999995"/>
    <n v="0"/>
    <n v="2038.6000000000001"/>
    <n v="887.73"/>
    <n v="1052.4799999999996"/>
    <n v="485.76000000000022"/>
    <n v="137.88000000000011"/>
    <n v="674.02999999999975"/>
    <n v="693.36999999999989"/>
    <n v="46.320000000000164"/>
    <n v="0"/>
    <n v="-515.77"/>
    <n v="224.72000000000025"/>
    <n v="748.72999999999956"/>
    <n v="124.4399999999996"/>
    <n v="1706.1900000000005"/>
    <n v="833.19000000000051"/>
    <x v="0"/>
    <x v="0"/>
    <s v="Aspirazione centralizzata"/>
  </r>
  <r>
    <x v="39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6"/>
    <n v="5.4200000000000017"/>
    <n v="0"/>
    <x v="0"/>
    <n v="-72"/>
    <n v="0"/>
    <n v="0"/>
    <n v="0"/>
    <n v="0"/>
    <n v="0"/>
    <n v="0"/>
    <n v="0"/>
    <n v="77.42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39"/>
    <x v="20"/>
    <n v="2080.94"/>
    <n v="560.51"/>
    <x v="0"/>
    <m/>
    <n v="0"/>
    <n v="0"/>
    <n v="139.74"/>
    <n v="0"/>
    <n v="0"/>
    <n v="0"/>
    <n v="48"/>
    <n v="0"/>
    <n v="0"/>
    <n v="24.26"/>
    <n v="0"/>
    <n v="210.86"/>
    <n v="9.2299999999999898"/>
    <n v="0"/>
    <n v="0"/>
    <n v="1305.3600000000001"/>
    <n v="129.71"/>
    <n v="306.63000000000011"/>
    <n v="0"/>
    <n v="233.82999999999993"/>
    <n v="0"/>
    <x v="0"/>
    <x v="0"/>
    <s v="Aspirazione centralizzata"/>
  </r>
  <r>
    <x v="39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spirazione centralizzata"/>
  </r>
  <r>
    <x v="4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2"/>
    <n v="15741.23"/>
    <n v="16973.73"/>
    <x v="0"/>
    <m/>
    <m/>
    <n v="0"/>
    <n v="6697.9100000000008"/>
    <n v="0"/>
    <n v="5517.7600000000011"/>
    <n v="0"/>
    <n v="4320.5299999999006"/>
    <n v="0"/>
    <n v="437.53000000009706"/>
    <n v="0"/>
    <n v="0"/>
    <n v="0"/>
    <n v="0"/>
    <n v="6872.8699999999899"/>
    <n v="0"/>
    <n v="6232.9769565217484"/>
    <n v="0"/>
    <n v="2635.3830434782612"/>
    <n v="0"/>
    <n v="0"/>
    <n v="0"/>
    <x v="0"/>
    <x v="0"/>
    <s v="Raccorderia"/>
  </r>
  <r>
    <x v="4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4"/>
    <n v="21874.34"/>
    <n v="42321.419999999896"/>
    <x v="0"/>
    <m/>
    <m/>
    <n v="0"/>
    <n v="13242.23"/>
    <n v="2553.6974999999998"/>
    <n v="3128.6400000000012"/>
    <n v="851.23250000000007"/>
    <n v="2072.3899999998994"/>
    <n v="2628.03"/>
    <n v="9.822542779147625E-11"/>
    <n v="7754.13"/>
    <n v="5893.010000000002"/>
    <n v="0"/>
    <n v="0"/>
    <n v="8087.25"/>
    <n v="7977.23"/>
    <n v="0"/>
    <n v="4753.0800000000017"/>
    <n v="0"/>
    <n v="5254.8399999998946"/>
    <n v="0"/>
    <n v="0"/>
    <x v="0"/>
    <x v="0"/>
    <s v="Raccorderia"/>
  </r>
  <r>
    <x v="4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7"/>
    <n v="8088.6199999999899"/>
    <n v="19715.459999999901"/>
    <x v="0"/>
    <m/>
    <m/>
    <n v="0"/>
    <n v="1359.25"/>
    <n v="0"/>
    <n v="3404.2700000000004"/>
    <n v="0"/>
    <n v="3553.3899999999903"/>
    <n v="0"/>
    <n v="733.03000000000975"/>
    <n v="1090.2"/>
    <n v="2434.6299999999992"/>
    <n v="0"/>
    <n v="0"/>
    <n v="4561.3900000000003"/>
    <n v="4475.9600000000009"/>
    <n v="1886.0326086955783"/>
    <n v="1182.0100000000002"/>
    <n v="550.99739130441139"/>
    <n v="2572.9199999999"/>
    <n v="0"/>
    <n v="0"/>
    <x v="0"/>
    <x v="0"/>
    <s v="Raccorderia"/>
  </r>
  <r>
    <x v="40"/>
    <x v="8"/>
    <n v="4268.4399999999896"/>
    <n v="4544.7199999999903"/>
    <x v="0"/>
    <m/>
    <m/>
    <n v="0"/>
    <n v="831.48"/>
    <n v="1423.08"/>
    <n v="522.40000000000009"/>
    <n v="0"/>
    <n v="724.84000000000015"/>
    <n v="504.12000000000012"/>
    <n v="0"/>
    <n v="916.91999999998984"/>
    <n v="625.96000000000049"/>
    <n v="0"/>
    <n v="0"/>
    <n v="937.6800000000103"/>
    <n v="494.15999999999985"/>
    <n v="486.63999999998941"/>
    <n v="497.88000000000011"/>
    <n v="0"/>
    <n v="847.99999999998909"/>
    <n v="0"/>
    <n v="0"/>
    <x v="0"/>
    <x v="0"/>
    <s v="Raccorderia"/>
  </r>
  <r>
    <x v="4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6"/>
    <n v="218377.69999999899"/>
    <n v="313364.39"/>
    <x v="0"/>
    <m/>
    <m/>
    <n v="0"/>
    <n v="133235.89000000001"/>
    <n v="118586.565"/>
    <n v="2758.6399999999849"/>
    <n v="39528.85500000001"/>
    <n v="16428.049999998999"/>
    <n v="6567.9399999989837"/>
    <n v="49660.870000001014"/>
    <n v="4111.7000000010012"/>
    <n v="24394.509999998991"/>
    <n v="0"/>
    <n v="0"/>
    <n v="12631.190000000002"/>
    <n v="9003.8100000010163"/>
    <n v="1161.2817391304416"/>
    <n v="47998.27999999898"/>
    <n v="35790.168260868551"/>
    <n v="29884.340000001015"/>
    <n v="0"/>
    <n v="0"/>
    <x v="0"/>
    <x v="0"/>
    <s v="Raccorderia"/>
  </r>
  <r>
    <x v="4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0"/>
    <x v="19"/>
    <n v="84735.449999999895"/>
    <n v="105526.83"/>
    <x v="0"/>
    <m/>
    <m/>
    <n v="0"/>
    <n v="14859.26"/>
    <n v="11447.43"/>
    <n v="12982.949999999901"/>
    <n v="3815.8099999999995"/>
    <n v="12864.100000000002"/>
    <n v="22124.200000000004"/>
    <n v="7035.1600000000981"/>
    <n v="3580.9199999999983"/>
    <n v="9908.82"/>
    <n v="0"/>
    <n v="0"/>
    <n v="12946.129999999903"/>
    <n v="23767.989999999896"/>
    <n v="27878.888695652277"/>
    <n v="16538.28"/>
    <n v="2942.0713043477153"/>
    <n v="7570.2700000001059"/>
    <n v="0"/>
    <n v="0"/>
    <x v="0"/>
    <x v="0"/>
    <s v="Raccorderia"/>
  </r>
  <r>
    <x v="40"/>
    <x v="20"/>
    <n v="2112.8200000000002"/>
    <n v="1371.420000000001"/>
    <x v="0"/>
    <m/>
    <m/>
    <n v="0"/>
    <n v="0"/>
    <n v="337.32"/>
    <n v="495.22"/>
    <n v="112.44"/>
    <n v="0"/>
    <n v="570.84"/>
    <n v="520.54"/>
    <n v="0"/>
    <n v="0"/>
    <n v="0"/>
    <n v="0"/>
    <n v="266.32000000000005"/>
    <n v="625.74"/>
    <n v="274.72956521739115"/>
    <n v="-270.07999999999902"/>
    <n v="551.17043478260894"/>
    <n v="0"/>
    <n v="0"/>
    <n v="0"/>
    <x v="0"/>
    <x v="0"/>
    <s v="Raccorderia"/>
  </r>
  <r>
    <x v="4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1"/>
    <x v="0"/>
    <n v="47923.03"/>
    <n v="6403.6099999999988"/>
    <x v="0"/>
    <n v="11712.07"/>
    <m/>
    <n v="20288.490000000002"/>
    <n v="0"/>
    <n v="2039.5099999999984"/>
    <n v="0"/>
    <n v="0"/>
    <n v="0"/>
    <n v="0"/>
    <n v="0"/>
    <n v="3864.1100000000006"/>
    <n v="1704.49"/>
    <n v="2268.0400000000009"/>
    <n v="1959.9199999999998"/>
    <n v="0"/>
    <n v="132.80999999999995"/>
    <n v="1010.3499999999985"/>
    <n v="0"/>
    <n v="4134.07"/>
    <n v="0"/>
    <n v="2606.3899999999994"/>
    <n v="0"/>
    <x v="0"/>
    <x v="0"/>
    <s v="Componenti per impianti"/>
  </r>
  <r>
    <x v="41"/>
    <x v="1"/>
    <n v="56171.54"/>
    <n v="61783.100000000006"/>
    <x v="0"/>
    <n v="23123.1"/>
    <n v="10130.75"/>
    <n v="1793.5300000000025"/>
    <n v="4397.9500000000007"/>
    <n v="8079.9200000000019"/>
    <n v="7598.7999999999993"/>
    <n v="0"/>
    <n v="4358.7000000000007"/>
    <n v="466.70999999999913"/>
    <n v="4704.6699999999983"/>
    <n v="4829.5"/>
    <n v="5875.73"/>
    <n v="9246.2599999999948"/>
    <n v="4453.0299999999988"/>
    <n v="0"/>
    <n v="4076.1800000000003"/>
    <n v="-1067.3699999999953"/>
    <n v="3878.1600000000035"/>
    <n v="2521.8399999999965"/>
    <n v="5131.0800000000017"/>
    <n v="7178.0500000000029"/>
    <n v="4080.8299999999945"/>
    <x v="0"/>
    <x v="0"/>
    <s v="Componenti per impianti"/>
  </r>
  <r>
    <x v="41"/>
    <x v="2"/>
    <n v="481441.64"/>
    <n v="752441.33"/>
    <x v="0"/>
    <n v="46146.2"/>
    <n v="51213.34"/>
    <n v="52948.2"/>
    <n v="49935.45"/>
    <n v="66432.800000000017"/>
    <n v="127776.75000000001"/>
    <n v="173.35999999998603"/>
    <n v="50680.149999999994"/>
    <n v="37903.140000000014"/>
    <n v="64985.77999999997"/>
    <n v="42070.239999999991"/>
    <n v="53815.790000000037"/>
    <n v="63794.19"/>
    <n v="106767.56"/>
    <n v="17271.859999999986"/>
    <n v="30716.559999999998"/>
    <n v="51246.780000000028"/>
    <n v="72689.569999999949"/>
    <n v="40259"/>
    <n v="80664.510000000009"/>
    <n v="63195.869999999995"/>
    <n v="89656.210000000079"/>
    <x v="0"/>
    <x v="0"/>
    <s v="Componenti per impianti"/>
  </r>
  <r>
    <x v="4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4"/>
    <n v="33305.67"/>
    <n v="73804.099999999991"/>
    <x v="0"/>
    <n v="1973.45"/>
    <n v="3184.84"/>
    <n v="0"/>
    <n v="13555.73"/>
    <n v="4107.01"/>
    <n v="36185.120000000003"/>
    <n v="0"/>
    <n v="1190.0999999999985"/>
    <n v="2031.8900000000003"/>
    <n v="-140.37000000000262"/>
    <n v="-87"/>
    <n v="392.52000000000407"/>
    <n v="2700.3899999999994"/>
    <n v="3406.4199999999983"/>
    <n v="0"/>
    <n v="242.25"/>
    <n v="2659.3099999999995"/>
    <n v="3050.1599999999962"/>
    <n v="17006.920000000002"/>
    <n v="9823.6299999999974"/>
    <n v="2913.6999999999971"/>
    <n v="19833.600000000006"/>
    <x v="0"/>
    <x v="0"/>
    <s v="Componenti per impianti"/>
  </r>
  <r>
    <x v="4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6"/>
    <n v="4812.79"/>
    <n v="7561.95"/>
    <x v="0"/>
    <n v="911.7"/>
    <m/>
    <n v="808.65999999999985"/>
    <n v="1001.32"/>
    <n v="0"/>
    <n v="0"/>
    <n v="0"/>
    <n v="366.65"/>
    <n v="604.41000000000008"/>
    <n v="34.399999999999864"/>
    <n v="78.130000000000109"/>
    <n v="1274.2000000000003"/>
    <n v="777.31"/>
    <n v="1752.1699999999996"/>
    <n v="0"/>
    <n v="104.42000000000007"/>
    <n v="136.42000000000007"/>
    <n v="949.67000000000007"/>
    <n v="802.48999999999978"/>
    <n v="1385.4499999999998"/>
    <n v="693.67000000000007"/>
    <n v="1371.87"/>
    <x v="0"/>
    <x v="0"/>
    <s v="Componenti per impianti"/>
  </r>
  <r>
    <x v="41"/>
    <x v="7"/>
    <n v="71982.320000000007"/>
    <n v="102590.65"/>
    <x v="0"/>
    <n v="12053.47"/>
    <n v="5758.13"/>
    <n v="14001.53"/>
    <n v="13568.36"/>
    <n v="1904.380000000001"/>
    <n v="18440.929999999997"/>
    <n v="134.20999999999913"/>
    <n v="6820.2099999999991"/>
    <n v="3302.8499999999985"/>
    <n v="8135.260000000002"/>
    <n v="5369.73"/>
    <n v="9387.6699999999983"/>
    <n v="6202.4199999999983"/>
    <n v="7780"/>
    <n v="0"/>
    <n v="3609.4199999999983"/>
    <n v="9450.820000000007"/>
    <n v="4719.1200000000099"/>
    <n v="5946.4099999999962"/>
    <n v="10755.049999999988"/>
    <n v="13616.500000000007"/>
    <n v="21092.210000000006"/>
    <x v="0"/>
    <x v="0"/>
    <s v="Componenti per impianti"/>
  </r>
  <r>
    <x v="41"/>
    <x v="8"/>
    <n v="33600.69"/>
    <n v="48345.030000000006"/>
    <x v="0"/>
    <n v="2132.66"/>
    <n v="6196.42"/>
    <n v="1616.65"/>
    <n v="3842.9799999999996"/>
    <n v="0"/>
    <n v="78.600000000000364"/>
    <n v="1648.0800000000004"/>
    <n v="5639.3899999999994"/>
    <n v="3895.4299999999994"/>
    <n v="4525.619999999999"/>
    <n v="4725.3999999999996"/>
    <n v="6449.1900000000023"/>
    <n v="4433.2100000000009"/>
    <n v="5847.5999999999985"/>
    <n v="3118.989999999998"/>
    <n v="1322.7100000000028"/>
    <n v="4704.3900000000031"/>
    <n v="2835.6800000000003"/>
    <n v="4295.8299999999981"/>
    <n v="8576.7900000000009"/>
    <n v="3030.0500000000029"/>
    <n v="2180.3999999999942"/>
    <x v="0"/>
    <x v="0"/>
    <s v="Componenti per impianti"/>
  </r>
  <r>
    <x v="41"/>
    <x v="9"/>
    <n v="42818.8"/>
    <n v="42079.880000000005"/>
    <x v="0"/>
    <n v="2016.34"/>
    <n v="5856.76"/>
    <n v="17295.93"/>
    <n v="9117.02"/>
    <n v="6916.59"/>
    <n v="2818.4600000000009"/>
    <n v="0"/>
    <n v="1184.8099999999977"/>
    <n v="4143.6399999999994"/>
    <n v="8218.23"/>
    <n v="1138.1500000000015"/>
    <n v="458.94000000000233"/>
    <n v="2453.9300000000003"/>
    <n v="1197.5399999999972"/>
    <n v="0"/>
    <n v="0"/>
    <n v="1754.5899999999965"/>
    <n v="5492.4900000000016"/>
    <n v="5467.6500000000015"/>
    <n v="6103.6500000000015"/>
    <n v="1631.9800000000032"/>
    <n v="1988.4599999999991"/>
    <x v="0"/>
    <x v="0"/>
    <s v="Componenti per impianti"/>
  </r>
  <r>
    <x v="41"/>
    <x v="10"/>
    <n v="25327.59"/>
    <n v="22091.27"/>
    <x v="0"/>
    <n v="1902.55"/>
    <m/>
    <n v="1545.1499999999999"/>
    <n v="2373.5"/>
    <n v="1870.9800000000005"/>
    <n v="848.51000000000022"/>
    <n v="0"/>
    <n v="1343.29"/>
    <n v="2011.63"/>
    <n v="6373.6699999999992"/>
    <n v="166.17999999999938"/>
    <n v="925.44000000000051"/>
    <n v="5288.2800000000007"/>
    <n v="1747.4600000000009"/>
    <n v="5093.25"/>
    <n v="2367.8899999999994"/>
    <n v="451.36000000000058"/>
    <n v="521.73000000000138"/>
    <n v="2409.369999999999"/>
    <n v="1000.9399999999987"/>
    <n v="4588.84"/>
    <n v="0"/>
    <x v="0"/>
    <x v="0"/>
    <s v="Componenti per impianti"/>
  </r>
  <r>
    <x v="41"/>
    <x v="11"/>
    <n v="49581.14"/>
    <n v="72930.720000000001"/>
    <x v="0"/>
    <n v="14995.73"/>
    <n v="8846.9699999999993"/>
    <n v="10136.310000000001"/>
    <n v="6040.3900000000012"/>
    <n v="298.61999999999898"/>
    <n v="2912.7000000000007"/>
    <n v="1038.5600000000013"/>
    <n v="6516.6999999999971"/>
    <n v="3272.8299999999981"/>
    <n v="8501.8200000000033"/>
    <n v="2954.0800000000017"/>
    <n v="9230.7999999999956"/>
    <n v="2269.7700000000004"/>
    <n v="3520.3899999999994"/>
    <n v="4122.6899999999951"/>
    <n v="3141.4100000000035"/>
    <n v="3943.5600000000049"/>
    <n v="5796.9099999999962"/>
    <n v="1911.0400000000009"/>
    <n v="13784.680000000008"/>
    <n v="4637.9499999999971"/>
    <n v="6100.9199999999983"/>
    <x v="0"/>
    <x v="0"/>
    <s v="Componenti per impianti"/>
  </r>
  <r>
    <x v="41"/>
    <x v="12"/>
    <n v="42888.75"/>
    <n v="53178.01"/>
    <x v="0"/>
    <n v="198.81"/>
    <n v="8676.2999999999993"/>
    <n v="3238.41"/>
    <n v="7264.6100000000006"/>
    <n v="391.95000000000027"/>
    <n v="0"/>
    <n v="0"/>
    <n v="6330.18"/>
    <n v="0"/>
    <n v="303.25"/>
    <n v="16523.330000000002"/>
    <n v="3026.2200000000012"/>
    <n v="3820.7200000000012"/>
    <n v="8191.119999999999"/>
    <n v="2441.9799999999996"/>
    <n v="1782.3799999999974"/>
    <n v="3244.5699999999997"/>
    <n v="4016.0299999999988"/>
    <n v="5486.4500000000007"/>
    <n v="6045.3900000000067"/>
    <n v="7542.5299999999988"/>
    <n v="9566.6999999999971"/>
    <x v="0"/>
    <x v="0"/>
    <s v="Componenti per impianti"/>
  </r>
  <r>
    <x v="4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14"/>
    <n v="177138.26"/>
    <n v="318716.18000000005"/>
    <x v="0"/>
    <n v="6624.97"/>
    <n v="20656.13"/>
    <n v="30419.78"/>
    <n v="25728.069999999996"/>
    <n v="15514.43"/>
    <n v="44073.240000000005"/>
    <n v="3965.5299999999988"/>
    <n v="32824.699999999997"/>
    <n v="6341.5999999999985"/>
    <n v="25272.86"/>
    <n v="12971.540000000008"/>
    <n v="37467.929999999993"/>
    <n v="25494"/>
    <n v="30262.790000000008"/>
    <n v="10175.429999999993"/>
    <n v="13319.010000000009"/>
    <n v="18519.809999999998"/>
    <n v="22370.879999999976"/>
    <n v="5804.7399999999907"/>
    <n v="25434.140000000014"/>
    <n v="41306.430000000022"/>
    <n v="15211.150000000023"/>
    <x v="0"/>
    <x v="0"/>
    <s v="Componenti per impianti"/>
  </r>
  <r>
    <x v="4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16"/>
    <n v="321185.76"/>
    <n v="433184.19"/>
    <x v="0"/>
    <n v="15191.72"/>
    <n v="90155.32"/>
    <n v="14106.610000000002"/>
    <n v="20995.26999999999"/>
    <n v="79291.81"/>
    <n v="72874.510000000009"/>
    <n v="0"/>
    <n v="25549.869999999995"/>
    <n v="5789.1999999999971"/>
    <n v="12215.369999999995"/>
    <n v="33619.959999999992"/>
    <n v="97872.16"/>
    <n v="42033.260000000009"/>
    <n v="20822.840000000026"/>
    <n v="2250.179999999993"/>
    <n v="5386.3099999999977"/>
    <n v="54863.760000000009"/>
    <n v="2883.6999999999534"/>
    <n v="62397.489999999991"/>
    <n v="72787.070000000007"/>
    <n v="11641.770000000019"/>
    <n v="15847.340000000026"/>
    <x v="0"/>
    <x v="0"/>
    <s v="Componenti per impianti"/>
  </r>
  <r>
    <x v="4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1"/>
    <x v="19"/>
    <n v="0"/>
    <n v="158002.89000000001"/>
    <x v="0"/>
    <m/>
    <m/>
    <n v="0"/>
    <n v="10956.31"/>
    <n v="0"/>
    <n v="36172.600000000006"/>
    <n v="0"/>
    <n v="12515.269999999997"/>
    <n v="0"/>
    <n v="26339.29"/>
    <n v="0"/>
    <n v="13901.300000000003"/>
    <n v="0"/>
    <n v="31563.159999999989"/>
    <n v="0"/>
    <n v="2704.7000000000116"/>
    <n v="0"/>
    <n v="11472.600000000006"/>
    <n v="0"/>
    <n v="12377.660000000003"/>
    <n v="0"/>
    <n v="29884.139999999985"/>
    <x v="0"/>
    <x v="0"/>
    <s v="Componenti per impianti"/>
  </r>
  <r>
    <x v="41"/>
    <x v="20"/>
    <n v="78802.41"/>
    <n v="118731.54000000001"/>
    <x v="0"/>
    <n v="4398.45"/>
    <n v="18609.580000000002"/>
    <n v="6753.46"/>
    <n v="7349.3099999999977"/>
    <n v="4551.0400000000009"/>
    <n v="11299.090000000004"/>
    <n v="0"/>
    <n v="14171.769999999997"/>
    <n v="3270.9300000000003"/>
    <n v="10756.800000000003"/>
    <n v="5766.68"/>
    <n v="6075.1199999999953"/>
    <n v="10276.670000000002"/>
    <n v="11446.279999999999"/>
    <n v="8452.14"/>
    <n v="2250.75"/>
    <n v="7649.8999999999942"/>
    <n v="7858.6500000000087"/>
    <n v="11689.770000000004"/>
    <n v="12920.819999999992"/>
    <n v="15993.370000000003"/>
    <n v="15267.520000000004"/>
    <x v="0"/>
    <x v="0"/>
    <s v="Componenti per impianti"/>
  </r>
  <r>
    <x v="41"/>
    <x v="21"/>
    <n v="19140.22"/>
    <n v="29745.4"/>
    <x v="0"/>
    <n v="1283.74"/>
    <n v="3875.16"/>
    <n v="5388"/>
    <n v="1986.5"/>
    <n v="0"/>
    <n v="1469.3900000000003"/>
    <n v="0"/>
    <n v="4715.3"/>
    <n v="895.40000000000055"/>
    <n v="2297.3999999999996"/>
    <n v="888.99999999999909"/>
    <n v="3228.5"/>
    <n v="958.44000000000051"/>
    <n v="5487.41"/>
    <n v="1237.3199999999997"/>
    <n v="0"/>
    <n v="1044.8999999999996"/>
    <n v="1117"/>
    <n v="3674.5"/>
    <n v="1799.8199999999997"/>
    <n v="3768.9200000000019"/>
    <n v="0"/>
    <x v="0"/>
    <x v="0"/>
    <s v="Componenti per impianti"/>
  </r>
  <r>
    <x v="42"/>
    <x v="0"/>
    <n v="37.68"/>
    <n v="0"/>
    <x v="0"/>
    <m/>
    <m/>
    <n v="0"/>
    <n v="0"/>
    <n v="0"/>
    <n v="0"/>
    <n v="0"/>
    <n v="0"/>
    <n v="0"/>
    <n v="0"/>
    <n v="37.68"/>
    <n v="0"/>
    <n v="0"/>
    <n v="0"/>
    <n v="0"/>
    <n v="0"/>
    <n v="0"/>
    <n v="0"/>
    <n v="0"/>
    <n v="0"/>
    <n v="0"/>
    <n v="0"/>
    <x v="0"/>
    <x v="0"/>
    <s v="Componenti per impianti"/>
  </r>
  <r>
    <x v="4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2"/>
    <n v="38775.86"/>
    <n v="47511.03"/>
    <x v="0"/>
    <n v="4648.3100000000004"/>
    <n v="4354.54"/>
    <n v="3597.79"/>
    <n v="3396.08"/>
    <n v="518.17000000000007"/>
    <n v="7075.04"/>
    <n v="0"/>
    <n v="2638.4700000000012"/>
    <n v="4140.6099999999988"/>
    <n v="4834.4599999999991"/>
    <n v="4863.33"/>
    <n v="1187.5299999999988"/>
    <n v="5298.7000000000007"/>
    <n v="5090.2800000000025"/>
    <n v="841.34999999999854"/>
    <n v="4949.6399999999994"/>
    <n v="5427.2400000000016"/>
    <n v="4647.8600000000006"/>
    <n v="3566.2200000000012"/>
    <n v="3462.989999999998"/>
    <n v="5874.1399999999994"/>
    <n v="5932.3499999999985"/>
    <x v="0"/>
    <x v="0"/>
    <s v="Componenti per impianti"/>
  </r>
  <r>
    <x v="42"/>
    <x v="3"/>
    <n v="8233.2000000000007"/>
    <n v="7750.7800000000007"/>
    <x v="0"/>
    <m/>
    <n v="3401.02"/>
    <n v="2854.26"/>
    <n v="0"/>
    <n v="0"/>
    <n v="1298.5999999999999"/>
    <n v="0"/>
    <n v="0"/>
    <n v="0"/>
    <n v="0"/>
    <n v="3032.58"/>
    <n v="0"/>
    <n v="0"/>
    <n v="2855.7"/>
    <n v="0"/>
    <n v="0"/>
    <n v="2191.7600000000002"/>
    <n v="0"/>
    <n v="0"/>
    <n v="40.860000000000582"/>
    <n v="154.60000000000036"/>
    <n v="2589.7600000000002"/>
    <x v="0"/>
    <x v="0"/>
    <s v="Componenti per impianti"/>
  </r>
  <r>
    <x v="42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6"/>
    <n v="735.9"/>
    <n v="916.5"/>
    <x v="0"/>
    <n v="318.31"/>
    <m/>
    <n v="0"/>
    <n v="515.78"/>
    <n v="0"/>
    <n v="0"/>
    <n v="0"/>
    <n v="0"/>
    <n v="0"/>
    <n v="0"/>
    <n v="0"/>
    <n v="0"/>
    <n v="0"/>
    <n v="0"/>
    <n v="0"/>
    <n v="0"/>
    <n v="417.59"/>
    <n v="400.72"/>
    <n v="0"/>
    <n v="0"/>
    <n v="0"/>
    <n v="0"/>
    <x v="0"/>
    <x v="0"/>
    <s v="Componenti per impianti"/>
  </r>
  <r>
    <x v="4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8"/>
    <n v="331.21"/>
    <n v="328.94"/>
    <x v="0"/>
    <m/>
    <m/>
    <n v="201.08"/>
    <n v="0"/>
    <n v="0"/>
    <n v="208"/>
    <n v="0"/>
    <n v="0"/>
    <n v="0"/>
    <n v="0"/>
    <n v="0"/>
    <n v="0"/>
    <n v="130.12999999999997"/>
    <n v="0"/>
    <n v="0"/>
    <n v="0"/>
    <n v="0"/>
    <n v="120.94"/>
    <n v="0"/>
    <n v="0"/>
    <n v="0"/>
    <n v="12.490000000000009"/>
    <x v="0"/>
    <x v="0"/>
    <s v="Componenti per impianti"/>
  </r>
  <r>
    <x v="4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11"/>
    <n v="5296.37"/>
    <n v="5737.71"/>
    <x v="0"/>
    <n v="908.18"/>
    <n v="371.8"/>
    <n v="215.53000000000009"/>
    <n v="327.27000000000004"/>
    <n v="382.34999999999991"/>
    <n v="366.51999999999987"/>
    <n v="0"/>
    <n v="443.03"/>
    <n v="890.92999999999984"/>
    <n v="1249.3900000000003"/>
    <n v="277.95000000000027"/>
    <n v="226.82999999999993"/>
    <n v="540.52999999999975"/>
    <n v="720.67999999999984"/>
    <n v="0"/>
    <n v="239.38999999999987"/>
    <n v="862.02"/>
    <n v="406.43000000000029"/>
    <n v="559.75"/>
    <n v="727.23999999999978"/>
    <n v="659.13000000000011"/>
    <n v="464.0600000000004"/>
    <x v="0"/>
    <x v="0"/>
    <s v="Componenti per impianti"/>
  </r>
  <r>
    <x v="42"/>
    <x v="12"/>
    <n v="562.95000000000005"/>
    <n v="710.24"/>
    <x v="0"/>
    <m/>
    <m/>
    <n v="0"/>
    <n v="0"/>
    <n v="0"/>
    <n v="0"/>
    <n v="0"/>
    <n v="0"/>
    <n v="0"/>
    <n v="203.87"/>
    <n v="0"/>
    <n v="506.37"/>
    <n v="562.95000000000005"/>
    <n v="0"/>
    <n v="0"/>
    <n v="0"/>
    <n v="0"/>
    <n v="0"/>
    <n v="0"/>
    <n v="0"/>
    <n v="0"/>
    <n v="516.72"/>
    <x v="0"/>
    <x v="0"/>
    <s v="Componenti per impianti"/>
  </r>
  <r>
    <x v="42"/>
    <x v="13"/>
    <n v="485.06"/>
    <n v="2344.19"/>
    <x v="0"/>
    <m/>
    <m/>
    <n v="0"/>
    <n v="990.5"/>
    <n v="0"/>
    <n v="0"/>
    <n v="0"/>
    <n v="0"/>
    <n v="0"/>
    <n v="470.07999999999993"/>
    <n v="0"/>
    <n v="0"/>
    <n v="0"/>
    <n v="0"/>
    <n v="485.06"/>
    <n v="883.61000000000013"/>
    <n v="0"/>
    <n v="0"/>
    <n v="0"/>
    <n v="0"/>
    <n v="0"/>
    <n v="0"/>
    <x v="0"/>
    <x v="0"/>
    <s v="Componenti per impianti"/>
  </r>
  <r>
    <x v="42"/>
    <x v="14"/>
    <n v="39366.74"/>
    <n v="41794.499999999993"/>
    <x v="0"/>
    <n v="1624.64"/>
    <n v="3049.26"/>
    <n v="8206.52"/>
    <n v="3258.2199999999993"/>
    <n v="3432.1000000000004"/>
    <n v="5899.2200000000012"/>
    <n v="0"/>
    <n v="4137.0599999999995"/>
    <n v="2688.7700000000004"/>
    <n v="3532.24"/>
    <n v="3065.3799999999992"/>
    <n v="3845.1399999999994"/>
    <n v="6529.02"/>
    <n v="3803.760000000002"/>
    <n v="1624.4000000000015"/>
    <n v="849.16999999999825"/>
    <n v="5716.9099999999962"/>
    <n v="4157.6899999999987"/>
    <n v="2983.8800000000047"/>
    <n v="5767.619999999999"/>
    <n v="3495.1199999999953"/>
    <n v="2378.9100000000035"/>
    <x v="0"/>
    <x v="0"/>
    <s v="Componenti per impianti"/>
  </r>
  <r>
    <x v="42"/>
    <x v="15"/>
    <n v="4487.28"/>
    <n v="5896.72"/>
    <x v="0"/>
    <m/>
    <n v="853.92"/>
    <n v="1321.32"/>
    <n v="0"/>
    <n v="346.20000000000005"/>
    <n v="1063.1399999999999"/>
    <n v="0"/>
    <n v="748.80000000000018"/>
    <n v="0"/>
    <n v="0"/>
    <n v="1483.6599999999999"/>
    <n v="1247.94"/>
    <n v="32.160000000000309"/>
    <n v="0"/>
    <n v="0"/>
    <n v="530.02999999999975"/>
    <n v="0"/>
    <n v="0"/>
    <n v="1303.9399999999996"/>
    <n v="1452.8900000000003"/>
    <n v="0"/>
    <n v="0"/>
    <x v="0"/>
    <x v="0"/>
    <s v="Componenti per impianti"/>
  </r>
  <r>
    <x v="42"/>
    <x v="16"/>
    <n v="30986.14"/>
    <n v="28673.609999999997"/>
    <x v="0"/>
    <m/>
    <n v="2110.06"/>
    <n v="6424.47"/>
    <n v="0"/>
    <n v="1156.6300000000001"/>
    <n v="4470.5400000000009"/>
    <n v="0"/>
    <n v="982.23999999999978"/>
    <n v="0"/>
    <n v="0"/>
    <n v="6923.0499999999993"/>
    <n v="6808.3099999999995"/>
    <n v="2801.6999999999989"/>
    <n v="4858.3799999999992"/>
    <n v="1925.5600000000013"/>
    <n v="986.83000000000175"/>
    <n v="3821.7999999999993"/>
    <n v="4000.3999999999978"/>
    <n v="3476.0800000000017"/>
    <n v="0"/>
    <n v="4456.8499999999985"/>
    <n v="4360.6200000000026"/>
    <x v="0"/>
    <x v="0"/>
    <s v="Componenti per impianti"/>
  </r>
  <r>
    <x v="4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2"/>
    <x v="20"/>
    <n v="12587.61"/>
    <n v="14176.7"/>
    <x v="0"/>
    <n v="1598.9"/>
    <n v="2023.44"/>
    <n v="2445.94"/>
    <n v="1647.4899999999998"/>
    <n v="495.34999999999945"/>
    <n v="1014.0000000000005"/>
    <n v="0"/>
    <n v="1428.5599999999995"/>
    <n v="1164.1600000000008"/>
    <n v="924.44000000000051"/>
    <n v="1054.08"/>
    <n v="1568.1599999999999"/>
    <n v="1707.08"/>
    <n v="1449.7299999999996"/>
    <n v="1251.25"/>
    <n v="309.31999999999971"/>
    <n v="1358.0499999999993"/>
    <n v="1120.3400000000001"/>
    <n v="343.89999999999964"/>
    <n v="1522.3199999999997"/>
    <n v="1168.9000000000015"/>
    <n v="361.68000000000029"/>
    <x v="0"/>
    <x v="0"/>
    <s v="Componenti per impianti"/>
  </r>
  <r>
    <x v="42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43"/>
    <x v="0"/>
    <n v="10585.08"/>
    <n v="12928.86"/>
    <x v="0"/>
    <m/>
    <m/>
    <n v="287.47000000000003"/>
    <n v="3205.44"/>
    <n v="0"/>
    <n v="0"/>
    <n v="0"/>
    <n v="7323.0499999999993"/>
    <n v="0"/>
    <n v="0"/>
    <n v="0"/>
    <n v="0"/>
    <n v="8188.4299999999994"/>
    <n v="0"/>
    <n v="0"/>
    <n v="0"/>
    <n v="0"/>
    <n v="291.19000000000051"/>
    <n v="0"/>
    <n v="0"/>
    <n v="2109.1800000000003"/>
    <n v="9545.18"/>
    <x v="0"/>
    <x v="0"/>
    <s v="Radiatori"/>
  </r>
  <r>
    <x v="43"/>
    <x v="1"/>
    <n v="14740.68"/>
    <n v="11634.2"/>
    <x v="0"/>
    <m/>
    <n v="491.21"/>
    <n v="3746.01"/>
    <n v="815.22"/>
    <n v="0"/>
    <n v="232.87999999999988"/>
    <n v="0"/>
    <n v="0"/>
    <n v="0"/>
    <n v="0"/>
    <n v="236.56999999999971"/>
    <n v="1389.5300000000002"/>
    <n v="1239.7399999999998"/>
    <n v="0"/>
    <n v="0"/>
    <n v="0"/>
    <n v="0"/>
    <n v="476.58999999999969"/>
    <n v="9518.36"/>
    <n v="8228.77"/>
    <n v="0"/>
    <n v="5589.989999999998"/>
    <x v="0"/>
    <x v="0"/>
    <s v="Radiatori"/>
  </r>
  <r>
    <x v="43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43"/>
    <x v="3"/>
    <n v="5288.82"/>
    <n v="1314.0299999999997"/>
    <x v="0"/>
    <m/>
    <m/>
    <n v="599.66999999999996"/>
    <n v="74.09"/>
    <n v="831.53000000000009"/>
    <n v="0"/>
    <n v="0"/>
    <n v="0"/>
    <n v="0"/>
    <n v="0"/>
    <n v="969.51"/>
    <n v="0"/>
    <n v="0"/>
    <n v="250.96"/>
    <n v="306.42999999999984"/>
    <n v="0"/>
    <n v="749.20000000000027"/>
    <n v="0"/>
    <n v="1021.1599999999999"/>
    <n v="177.65999999999997"/>
    <n v="811.31999999999971"/>
    <n v="748.40999999999985"/>
    <x v="0"/>
    <x v="0"/>
    <s v="Radiatori"/>
  </r>
  <r>
    <x v="43"/>
    <x v="4"/>
    <n v="16814.669999999998"/>
    <n v="31032.54"/>
    <x v="0"/>
    <m/>
    <m/>
    <n v="4849.28"/>
    <n v="9496"/>
    <n v="596.29"/>
    <n v="0"/>
    <n v="0"/>
    <n v="0"/>
    <n v="0"/>
    <n v="0"/>
    <n v="9245.02"/>
    <n v="10693.3"/>
    <n v="210.22999999999956"/>
    <n v="0"/>
    <n v="533.26000000000022"/>
    <n v="0"/>
    <n v="1162.92"/>
    <n v="10843.240000000002"/>
    <n v="217.66999999999825"/>
    <n v="0"/>
    <n v="0"/>
    <n v="12825.43"/>
    <x v="0"/>
    <x v="0"/>
    <s v="Radiatori"/>
  </r>
  <r>
    <x v="43"/>
    <x v="5"/>
    <n v="4059.23"/>
    <n v="3240.16"/>
    <x v="0"/>
    <m/>
    <m/>
    <n v="0"/>
    <n v="0"/>
    <n v="0"/>
    <n v="0"/>
    <n v="0"/>
    <n v="0"/>
    <n v="0"/>
    <n v="0"/>
    <n v="0"/>
    <n v="0"/>
    <n v="0"/>
    <n v="0"/>
    <n v="0"/>
    <n v="0"/>
    <n v="4059.23"/>
    <n v="0"/>
    <n v="0"/>
    <n v="3240.16"/>
    <n v="0"/>
    <n v="0"/>
    <x v="0"/>
    <x v="0"/>
    <s v="Radiatori"/>
  </r>
  <r>
    <x v="43"/>
    <x v="6"/>
    <n v="4767.78"/>
    <n v="2501.48"/>
    <x v="0"/>
    <m/>
    <n v="299.75"/>
    <n v="3163.64"/>
    <n v="0"/>
    <n v="0"/>
    <n v="1508.76"/>
    <n v="0"/>
    <n v="0"/>
    <n v="0"/>
    <n v="0"/>
    <n v="1546.27"/>
    <n v="0"/>
    <n v="0"/>
    <n v="0"/>
    <n v="0"/>
    <n v="0"/>
    <n v="0"/>
    <n v="692.97"/>
    <n v="57.869999999999891"/>
    <n v="0"/>
    <n v="0"/>
    <n v="2837.0499999999997"/>
    <x v="0"/>
    <x v="0"/>
    <s v="Radiatori"/>
  </r>
  <r>
    <x v="43"/>
    <x v="7"/>
    <n v="2534.96"/>
    <n v="5749.44"/>
    <x v="0"/>
    <m/>
    <m/>
    <n v="1334.81"/>
    <n v="0"/>
    <n v="1200.1500000000001"/>
    <n v="1553.14"/>
    <n v="0"/>
    <n v="3139.29"/>
    <n v="0"/>
    <n v="0"/>
    <n v="0"/>
    <n v="0"/>
    <n v="0"/>
    <n v="0"/>
    <n v="0"/>
    <n v="0"/>
    <n v="0"/>
    <n v="1057.0099999999993"/>
    <n v="0"/>
    <n v="0"/>
    <n v="0"/>
    <n v="0"/>
    <x v="0"/>
    <x v="0"/>
    <s v="Radiatori"/>
  </r>
  <r>
    <x v="43"/>
    <x v="8"/>
    <n v="15871.16"/>
    <n v="19258.330000000002"/>
    <x v="0"/>
    <n v="1142.6600000000001"/>
    <m/>
    <n v="0"/>
    <n v="10188.25"/>
    <n v="0"/>
    <n v="0"/>
    <n v="0"/>
    <n v="1791.7199999999993"/>
    <n v="0"/>
    <n v="0"/>
    <n v="1098.03"/>
    <n v="0"/>
    <n v="7408.8599999999988"/>
    <n v="2116.91"/>
    <n v="0"/>
    <n v="0"/>
    <n v="1060.1599999999999"/>
    <n v="0"/>
    <n v="0"/>
    <n v="0"/>
    <n v="5161.4500000000007"/>
    <n v="9511.99"/>
    <x v="0"/>
    <x v="0"/>
    <s v="Radiatori"/>
  </r>
  <r>
    <x v="43"/>
    <x v="9"/>
    <n v="41046.379999999997"/>
    <n v="37848.85"/>
    <x v="0"/>
    <n v="3361.05"/>
    <n v="20.48"/>
    <n v="940.88999999999942"/>
    <n v="0"/>
    <n v="8073.2400000000007"/>
    <n v="13490.970000000001"/>
    <n v="0"/>
    <n v="0"/>
    <n v="0"/>
    <n v="9441.11"/>
    <n v="6197.66"/>
    <n v="153.5099999999984"/>
    <n v="0"/>
    <n v="0"/>
    <n v="0"/>
    <n v="0"/>
    <n v="7730.7599999999984"/>
    <n v="0"/>
    <n v="0"/>
    <n v="0"/>
    <n v="14742.779999999999"/>
    <n v="17092.440000000002"/>
    <x v="0"/>
    <x v="0"/>
    <s v="Radiatori"/>
  </r>
  <r>
    <x v="43"/>
    <x v="10"/>
    <n v="9959.2900000000009"/>
    <n v="5170.88"/>
    <x v="0"/>
    <n v="3411.7"/>
    <m/>
    <n v="1192.8100000000004"/>
    <n v="0"/>
    <n v="0"/>
    <n v="1605.78"/>
    <n v="0"/>
    <n v="0"/>
    <n v="0"/>
    <n v="0"/>
    <n v="0"/>
    <n v="0"/>
    <n v="1165.8499999999995"/>
    <n v="0"/>
    <n v="0"/>
    <n v="0"/>
    <n v="977.66000000000076"/>
    <n v="2212.1499999999996"/>
    <n v="1858.3199999999997"/>
    <n v="0"/>
    <n v="1352.9500000000007"/>
    <n v="2404.98"/>
    <x v="0"/>
    <x v="0"/>
    <s v="Radiatori"/>
  </r>
  <r>
    <x v="43"/>
    <x v="11"/>
    <n v="395.58"/>
    <n v="1754.5499999999997"/>
    <x v="0"/>
    <m/>
    <m/>
    <n v="0"/>
    <n v="0"/>
    <n v="0"/>
    <n v="0"/>
    <n v="0"/>
    <n v="0"/>
    <n v="0"/>
    <n v="689.66"/>
    <n v="395.58"/>
    <n v="0"/>
    <n v="0"/>
    <n v="0"/>
    <n v="0"/>
    <n v="0"/>
    <n v="0"/>
    <n v="1064.8899999999999"/>
    <n v="0"/>
    <n v="0"/>
    <n v="0"/>
    <n v="0"/>
    <x v="0"/>
    <x v="0"/>
    <s v="Radiatori"/>
  </r>
  <r>
    <x v="4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43"/>
    <x v="13"/>
    <n v="207.71"/>
    <n v="555.12"/>
    <x v="0"/>
    <n v="-32.32"/>
    <m/>
    <n v="0"/>
    <n v="372.55"/>
    <n v="0"/>
    <n v="0"/>
    <n v="240.03"/>
    <n v="178.16000000000003"/>
    <n v="0"/>
    <n v="0"/>
    <n v="0"/>
    <n v="0"/>
    <n v="0"/>
    <n v="0"/>
    <n v="0"/>
    <n v="4.4099999999999682"/>
    <n v="0"/>
    <n v="0"/>
    <n v="0"/>
    <n v="0"/>
    <n v="0"/>
    <n v="0"/>
    <x v="0"/>
    <x v="0"/>
    <s v="Radiatori"/>
  </r>
  <r>
    <x v="43"/>
    <x v="14"/>
    <n v="49876.33"/>
    <n v="71536.740000000005"/>
    <x v="0"/>
    <n v="6465.41"/>
    <n v="3549.51"/>
    <n v="4236.8099999999995"/>
    <n v="9937.1"/>
    <n v="0"/>
    <n v="2008.8400000000001"/>
    <n v="0"/>
    <n v="22882.06"/>
    <n v="0"/>
    <n v="3522.2599999999948"/>
    <n v="9982.9800000000014"/>
    <n v="1538.8700000000026"/>
    <n v="12820.509999999998"/>
    <n v="2963.3400000000038"/>
    <n v="2954.7900000000009"/>
    <n v="0"/>
    <n v="8143.2200000000012"/>
    <n v="7035.4499999999971"/>
    <n v="1639.6699999999983"/>
    <n v="14466.370000000003"/>
    <n v="3632.9400000000023"/>
    <n v="4316.4100000000035"/>
    <x v="0"/>
    <x v="0"/>
    <s v="Radiatori"/>
  </r>
  <r>
    <x v="43"/>
    <x v="15"/>
    <n v="2278.2399999999998"/>
    <n v="4392.16"/>
    <x v="0"/>
    <n v="193.06"/>
    <m/>
    <n v="0"/>
    <n v="3041.83"/>
    <n v="0"/>
    <n v="0"/>
    <n v="0"/>
    <n v="282.48"/>
    <n v="0"/>
    <n v="0"/>
    <n v="323.26000000000005"/>
    <n v="355.90000000000009"/>
    <n v="921.52999999999986"/>
    <n v="0"/>
    <n v="0"/>
    <n v="0"/>
    <n v="537.67000000000007"/>
    <n v="0"/>
    <n v="0"/>
    <n v="409.23"/>
    <n v="302.7199999999998"/>
    <n v="1116.6699999999996"/>
    <x v="0"/>
    <x v="0"/>
    <s v="Radiatori"/>
  </r>
  <r>
    <x v="43"/>
    <x v="16"/>
    <n v="182417.03"/>
    <n v="157201.25"/>
    <x v="0"/>
    <n v="41364.300000000003"/>
    <n v="70949.509999999995"/>
    <n v="0"/>
    <n v="-119.1299999999901"/>
    <n v="15500.849999999999"/>
    <n v="44001.039999999994"/>
    <n v="0"/>
    <n v="0"/>
    <n v="0"/>
    <n v="1433.0599999999977"/>
    <n v="25895.21"/>
    <n v="31208.910000000018"/>
    <n v="6212.1699999999983"/>
    <n v="460.68999999997322"/>
    <n v="-360.91999999999825"/>
    <n v="0"/>
    <n v="19574.399999999994"/>
    <n v="5402.8500000000058"/>
    <n v="70439.560000000012"/>
    <n v="72.860000000015134"/>
    <n v="3791.4599999999919"/>
    <n v="53372.31"/>
    <x v="0"/>
    <x v="0"/>
    <s v="Radiatori"/>
  </r>
  <r>
    <x v="43"/>
    <x v="17"/>
    <n v="31390.12"/>
    <n v="31440.46"/>
    <x v="0"/>
    <n v="584.23"/>
    <m/>
    <n v="9499.1"/>
    <n v="7271.98"/>
    <n v="0"/>
    <n v="6315.43"/>
    <n v="0"/>
    <n v="10.75"/>
    <n v="0"/>
    <n v="611.54000000000087"/>
    <n v="0"/>
    <n v="0"/>
    <n v="0"/>
    <n v="0"/>
    <n v="0"/>
    <n v="0"/>
    <n v="12846.53"/>
    <n v="8770.5"/>
    <n v="0"/>
    <n v="0"/>
    <n v="8460.2599999999984"/>
    <n v="10908.139999999996"/>
    <x v="0"/>
    <x v="0"/>
    <s v="Radiatori"/>
  </r>
  <r>
    <x v="4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diatori"/>
  </r>
  <r>
    <x v="43"/>
    <x v="19"/>
    <n v="65791.960000000006"/>
    <n v="87812.49"/>
    <x v="0"/>
    <n v="6898.83"/>
    <n v="12160.07"/>
    <n v="6790.6200000000008"/>
    <n v="5584.7900000000009"/>
    <n v="0"/>
    <n v="3579.7599999999984"/>
    <n v="0"/>
    <n v="9120.9200000000019"/>
    <n v="12020.469999999998"/>
    <n v="11967.04"/>
    <n v="0"/>
    <n v="4702.5099999999948"/>
    <n v="6326.0800000000017"/>
    <n v="3505"/>
    <n v="1198.9199999999983"/>
    <n v="6581.010000000002"/>
    <n v="7373.1399999999994"/>
    <n v="8410.6899999999951"/>
    <n v="10627.410000000003"/>
    <n v="7644.2100000000064"/>
    <n v="14556.490000000005"/>
    <n v="13472.429999999993"/>
    <x v="0"/>
    <x v="0"/>
    <s v="Radiatori"/>
  </r>
  <r>
    <x v="43"/>
    <x v="20"/>
    <n v="94571.49"/>
    <n v="96569.310000000012"/>
    <x v="0"/>
    <n v="17687.77"/>
    <m/>
    <n v="3858.380000000001"/>
    <n v="13610.37"/>
    <n v="0"/>
    <n v="9865.5499999999975"/>
    <n v="0"/>
    <n v="21378.870000000003"/>
    <n v="9427.239999999998"/>
    <n v="4619.3399999999965"/>
    <n v="3021.4700000000012"/>
    <n v="10528.280000000006"/>
    <n v="9818.6299999999974"/>
    <n v="2370.7199999999939"/>
    <n v="0"/>
    <n v="2370.7200000000012"/>
    <n v="14080.550000000003"/>
    <n v="2439.2099999999991"/>
    <n v="15954.189999999995"/>
    <n v="8662.9900000000052"/>
    <n v="20723.260000000009"/>
    <n v="15773.309999999998"/>
    <x v="0"/>
    <x v="0"/>
    <s v="Radiatori"/>
  </r>
  <r>
    <x v="43"/>
    <x v="21"/>
    <n v="14670.49"/>
    <n v="28843.89"/>
    <x v="0"/>
    <n v="2819.88"/>
    <n v="6912.64"/>
    <n v="0"/>
    <n v="0"/>
    <n v="0"/>
    <n v="0"/>
    <n v="0"/>
    <n v="0"/>
    <n v="0"/>
    <n v="0"/>
    <n v="0"/>
    <n v="11673.14"/>
    <n v="0"/>
    <n v="1114.3400000000001"/>
    <n v="5246.39"/>
    <n v="0"/>
    <n v="0"/>
    <n v="7922.6700000000019"/>
    <n v="5383.119999999999"/>
    <n v="0"/>
    <n v="1221.1000000000004"/>
    <n v="0"/>
    <x v="0"/>
    <x v="0"/>
    <s v="Radiatori"/>
  </r>
  <r>
    <x v="4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3"/>
    <n v="1009.77"/>
    <n v="756.4"/>
    <x v="0"/>
    <m/>
    <m/>
    <n v="0"/>
    <n v="0"/>
    <n v="1010"/>
    <n v="0"/>
    <n v="-0.23000000000001819"/>
    <n v="756.4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7"/>
    <n v="424.78"/>
    <n v="646.74"/>
    <x v="0"/>
    <m/>
    <m/>
    <n v="0"/>
    <n v="0"/>
    <n v="0"/>
    <n v="0"/>
    <n v="0"/>
    <n v="646.74"/>
    <n v="424.78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lle"/>
  </r>
  <r>
    <x v="44"/>
    <x v="20"/>
    <n v="0"/>
    <n v="1383.04"/>
    <x v="0"/>
    <m/>
    <m/>
    <n v="0"/>
    <n v="0"/>
    <n v="0"/>
    <n v="0"/>
    <n v="0"/>
    <n v="772.57"/>
    <n v="0"/>
    <n v="166.67999999999995"/>
    <n v="0"/>
    <n v="94.5"/>
    <n v="0"/>
    <n v="0"/>
    <n v="0"/>
    <n v="0"/>
    <n v="0"/>
    <n v="349.28999999999996"/>
    <n v="0"/>
    <n v="0"/>
    <n v="0"/>
    <n v="0"/>
    <x v="0"/>
    <x v="0"/>
    <s v="Colle"/>
  </r>
  <r>
    <x v="44"/>
    <x v="21"/>
    <n v="1414.87"/>
    <n v="834.57"/>
    <x v="0"/>
    <m/>
    <m/>
    <n v="0"/>
    <n v="0"/>
    <n v="0"/>
    <n v="0"/>
    <n v="0"/>
    <n v="282.99"/>
    <n v="295.25"/>
    <n v="0"/>
    <n v="434.87"/>
    <n v="0"/>
    <n v="301.7299999999999"/>
    <n v="0"/>
    <n v="0"/>
    <n v="0"/>
    <n v="383.02"/>
    <n v="551.58000000000004"/>
    <n v="0"/>
    <n v="0"/>
    <n v="0"/>
    <n v="0"/>
    <x v="0"/>
    <x v="0"/>
    <s v="Colle"/>
  </r>
  <r>
    <x v="4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3"/>
    <n v="10631.14"/>
    <n v="11816.629999999997"/>
    <x v="0"/>
    <m/>
    <n v="39"/>
    <n v="0"/>
    <n v="0"/>
    <n v="0"/>
    <n v="1284"/>
    <n v="0"/>
    <n v="2443"/>
    <n v="3752.43"/>
    <n v="0"/>
    <n v="136.96000000000004"/>
    <n v="526"/>
    <n v="0"/>
    <n v="654"/>
    <n v="0"/>
    <n v="606"/>
    <n v="0"/>
    <n v="0.1000000000003638"/>
    <n v="2669.4300000000003"/>
    <n v="2192.2099999999991"/>
    <n v="4072.3199999999988"/>
    <n v="1175.6400000000012"/>
    <x v="0"/>
    <x v="0"/>
    <s v="Rubinetteria"/>
  </r>
  <r>
    <x v="45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7"/>
    <n v="838.3"/>
    <n v="0"/>
    <x v="0"/>
    <m/>
    <n v="0"/>
    <n v="838"/>
    <n v="0"/>
    <n v="0"/>
    <n v="0"/>
    <n v="0"/>
    <n v="0"/>
    <n v="0.29999999999995453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9"/>
    <n v="12691.240000000003"/>
    <n v="18466.200000000004"/>
    <x v="0"/>
    <n v="1108"/>
    <n v="246"/>
    <n v="2754"/>
    <n v="3064"/>
    <n v="381"/>
    <n v="130"/>
    <n v="0"/>
    <n v="2213"/>
    <n v="670.19999999999891"/>
    <n v="1763"/>
    <n v="1431.1700000000019"/>
    <n v="2728"/>
    <n v="1875.1399999999994"/>
    <n v="58"/>
    <n v="0"/>
    <n v="3033"/>
    <n v="1252.3600000000024"/>
    <n v="1244"/>
    <n v="770.1200000000008"/>
    <n v="1537.9500000000025"/>
    <n v="2449.25"/>
    <n v="944.53000000000065"/>
    <x v="0"/>
    <x v="0"/>
    <s v="Rubinetteria"/>
  </r>
  <r>
    <x v="45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11"/>
    <n v="316.64999999999998"/>
    <n v="339.08"/>
    <x v="0"/>
    <m/>
    <n v="0"/>
    <n v="0"/>
    <n v="0"/>
    <n v="0"/>
    <n v="0"/>
    <n v="0"/>
    <n v="0"/>
    <n v="316.64999999999998"/>
    <n v="0"/>
    <n v="0"/>
    <n v="0"/>
    <n v="0"/>
    <n v="0"/>
    <n v="0"/>
    <n v="0"/>
    <n v="0"/>
    <n v="339.08"/>
    <n v="0"/>
    <n v="0"/>
    <n v="0"/>
    <n v="0"/>
    <x v="0"/>
    <x v="0"/>
    <s v="Rubinetteria"/>
  </r>
  <r>
    <x v="45"/>
    <x v="12"/>
    <n v="114.52"/>
    <n v="1385.99"/>
    <x v="0"/>
    <m/>
    <n v="0"/>
    <n v="115"/>
    <n v="0"/>
    <n v="0"/>
    <n v="221"/>
    <n v="0"/>
    <n v="386"/>
    <n v="-0.48000000000000398"/>
    <n v="131"/>
    <n v="0"/>
    <n v="143"/>
    <n v="0"/>
    <n v="0"/>
    <n v="0"/>
    <n v="0"/>
    <n v="0"/>
    <n v="504.99"/>
    <n v="0"/>
    <n v="0"/>
    <n v="0"/>
    <n v="0"/>
    <x v="0"/>
    <x v="0"/>
    <s v="Rubinetteria"/>
  </r>
  <r>
    <x v="45"/>
    <x v="13"/>
    <n v="45664.049999999996"/>
    <n v="130563.44"/>
    <x v="0"/>
    <n v="1442"/>
    <n v="10240"/>
    <n v="4928"/>
    <n v="9202"/>
    <n v="2933"/>
    <n v="2077"/>
    <n v="0"/>
    <n v="2824"/>
    <n v="4454.6499999999978"/>
    <n v="1568"/>
    <n v="8667.0600000000013"/>
    <n v="8467"/>
    <n v="7846.68"/>
    <n v="6194"/>
    <n v="4065.7900000000009"/>
    <n v="1561"/>
    <n v="2122.0900000000038"/>
    <n v="4326"/>
    <n v="3127.1399999999994"/>
    <n v="78026.800000000017"/>
    <n v="6077.6399999999921"/>
    <n v="17350.799999999988"/>
    <x v="0"/>
    <x v="0"/>
    <s v="Rubinetteria"/>
  </r>
  <r>
    <x v="45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16"/>
    <n v="84140.159999999989"/>
    <n v="101607.98"/>
    <x v="0"/>
    <n v="9027"/>
    <n v="4860"/>
    <n v="7128"/>
    <n v="20877"/>
    <n v="4682"/>
    <n v="15541"/>
    <n v="0"/>
    <n v="3200"/>
    <n v="17669.050000000003"/>
    <n v="2891"/>
    <n v="5077.7099999999991"/>
    <n v="16224"/>
    <n v="1376.3399999999965"/>
    <n v="6314"/>
    <n v="3139.5600000000049"/>
    <n v="1378"/>
    <n v="19049.559999999998"/>
    <n v="13932"/>
    <n v="2050.1199999999953"/>
    <n v="1450.1600000000035"/>
    <n v="14940.819999999992"/>
    <n v="4397.429999999993"/>
    <x v="0"/>
    <x v="0"/>
    <s v="Rubinetteria"/>
  </r>
  <r>
    <x v="45"/>
    <x v="17"/>
    <n v="35923.770000000004"/>
    <n v="15567.14"/>
    <x v="0"/>
    <n v="9527"/>
    <n v="0"/>
    <n v="0"/>
    <n v="759"/>
    <n v="3287"/>
    <n v="0"/>
    <n v="0"/>
    <n v="4167"/>
    <n v="8787.07"/>
    <n v="1757"/>
    <n v="0"/>
    <n v="3818"/>
    <n v="10574.270000000008"/>
    <n v="0"/>
    <n v="209.06999999999607"/>
    <n v="155"/>
    <n v="3539.3599999999969"/>
    <n v="4511.3500000000022"/>
    <n v="0"/>
    <n v="399.78999999999724"/>
    <n v="0"/>
    <n v="348.45000000000073"/>
    <x v="0"/>
    <x v="0"/>
    <s v="Rubinetteria"/>
  </r>
  <r>
    <x v="4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45"/>
    <x v="21"/>
    <n v="20266.689999999999"/>
    <n v="8870.65"/>
    <x v="0"/>
    <n v="3234"/>
    <n v="1438"/>
    <n v="897"/>
    <n v="813"/>
    <n v="3988"/>
    <n v="-1372"/>
    <n v="-754"/>
    <n v="1999"/>
    <n v="1137.7700000000004"/>
    <n v="1637"/>
    <n v="6360.2000000000007"/>
    <n v="1519"/>
    <n v="1028.9999999999982"/>
    <n v="1575"/>
    <n v="2420.6000000000004"/>
    <n v="0"/>
    <n v="0"/>
    <n v="913.75000000000182"/>
    <n v="1606.2200000000012"/>
    <n v="0"/>
    <n v="347.89999999999782"/>
    <n v="639.39000000000124"/>
    <x v="0"/>
    <x v="0"/>
    <s v="Rubinetteria"/>
  </r>
  <r>
    <x v="4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"/>
    <n v="0"/>
    <n v="664"/>
    <x v="0"/>
    <m/>
    <m/>
    <n v="0"/>
    <n v="0"/>
    <n v="0"/>
    <n v="664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2"/>
    <n v="8857"/>
    <n v="12652"/>
    <x v="0"/>
    <m/>
    <n v="795"/>
    <n v="2664"/>
    <n v="1599"/>
    <n v="0"/>
    <n v="238"/>
    <n v="0"/>
    <n v="742"/>
    <n v="919"/>
    <n v="2013"/>
    <n v="486"/>
    <n v="822"/>
    <n v="842"/>
    <n v="1072"/>
    <n v="779"/>
    <n v="675"/>
    <n v="0"/>
    <n v="2019"/>
    <n v="2585"/>
    <n v="2095"/>
    <n v="582"/>
    <n v="517"/>
    <x v="0"/>
    <x v="0"/>
    <s v="Saldature"/>
  </r>
  <r>
    <x v="46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0"/>
    <n v="897"/>
    <n v="4323"/>
    <x v="0"/>
    <m/>
    <n v="558"/>
    <n v="0"/>
    <n v="163"/>
    <n v="0"/>
    <n v="279"/>
    <n v="0"/>
    <n v="279"/>
    <n v="0"/>
    <n v="508"/>
    <n v="0"/>
    <n v="888"/>
    <n v="0"/>
    <n v="0"/>
    <n v="0"/>
    <n v="0"/>
    <n v="0"/>
    <n v="751"/>
    <n v="0"/>
    <n v="0"/>
    <n v="897"/>
    <n v="627"/>
    <x v="0"/>
    <x v="0"/>
    <s v="Saldature"/>
  </r>
  <r>
    <x v="46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4"/>
    <n v="4232"/>
    <n v="4689"/>
    <x v="0"/>
    <n v="722"/>
    <n v="315"/>
    <n v="1289"/>
    <n v="448"/>
    <n v="360"/>
    <n v="1330"/>
    <n v="0"/>
    <n v="524"/>
    <n v="0"/>
    <n v="413"/>
    <n v="0"/>
    <n v="409"/>
    <n v="826"/>
    <n v="523"/>
    <n v="0"/>
    <n v="0"/>
    <n v="511"/>
    <n v="184"/>
    <n v="415"/>
    <n v="434"/>
    <n v="109"/>
    <n v="438"/>
    <x v="0"/>
    <x v="0"/>
    <s v="Saldature"/>
  </r>
  <r>
    <x v="4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6"/>
    <n v="107"/>
    <n v="10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"/>
    <n v="0"/>
    <x v="0"/>
    <x v="0"/>
    <s v="Saldature"/>
  </r>
  <r>
    <x v="4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18"/>
    <n v="2445"/>
    <n v="213"/>
    <x v="0"/>
    <m/>
    <m/>
    <n v="1440"/>
    <n v="0"/>
    <n v="0"/>
    <n v="0"/>
    <n v="0"/>
    <n v="0"/>
    <n v="0"/>
    <n v="0"/>
    <n v="0"/>
    <n v="213"/>
    <n v="741"/>
    <n v="0"/>
    <n v="0"/>
    <n v="0"/>
    <n v="264"/>
    <n v="0"/>
    <n v="0"/>
    <n v="0"/>
    <n v="0"/>
    <n v="0"/>
    <x v="0"/>
    <x v="0"/>
    <s v="Saldature"/>
  </r>
  <r>
    <x v="46"/>
    <x v="19"/>
    <n v="5724"/>
    <n v="9802"/>
    <x v="0"/>
    <m/>
    <n v="826"/>
    <n v="498"/>
    <n v="906"/>
    <n v="0"/>
    <n v="1015"/>
    <n v="0"/>
    <n v="1172"/>
    <n v="460"/>
    <n v="0"/>
    <n v="466"/>
    <n v="1766"/>
    <n v="601"/>
    <n v="879"/>
    <n v="0"/>
    <n v="891"/>
    <n v="487"/>
    <n v="1073"/>
    <n v="2946"/>
    <n v="1008"/>
    <n v="266"/>
    <n v="370"/>
    <x v="0"/>
    <x v="0"/>
    <s v="Saldature"/>
  </r>
  <r>
    <x v="4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aldature"/>
  </r>
  <r>
    <x v="47"/>
    <x v="0"/>
    <n v="21666.41"/>
    <n v="55313.66"/>
    <x v="0"/>
    <m/>
    <m/>
    <n v="1456.54"/>
    <n v="703.38"/>
    <n v="0"/>
    <n v="0"/>
    <n v="0"/>
    <n v="19168.189999999999"/>
    <n v="0"/>
    <n v="1361.4000000000015"/>
    <n v="19474.189999999999"/>
    <n v="12003.07"/>
    <n v="0"/>
    <n v="13252.120000000003"/>
    <n v="735.68000000000029"/>
    <n v="0"/>
    <n v="0"/>
    <n v="4975.3399999999965"/>
    <n v="0"/>
    <n v="3850.1600000000035"/>
    <n v="0"/>
    <n v="1324.7399999999907"/>
    <x v="0"/>
    <x v="0"/>
    <s v="Climatizzazione"/>
  </r>
  <r>
    <x v="47"/>
    <x v="1"/>
    <n v="13306.89"/>
    <n v="23937.72"/>
    <x v="0"/>
    <m/>
    <m/>
    <n v="257.64"/>
    <n v="0"/>
    <n v="13049.25"/>
    <n v="0"/>
    <n v="0"/>
    <n v="0"/>
    <n v="0"/>
    <n v="0"/>
    <n v="0"/>
    <n v="1837.68"/>
    <n v="0"/>
    <n v="18011.62"/>
    <n v="0"/>
    <n v="94.619999999998981"/>
    <n v="0"/>
    <n v="2955.260000000002"/>
    <n v="0"/>
    <n v="1038.5400000000009"/>
    <n v="0"/>
    <n v="397.86000000000058"/>
    <x v="0"/>
    <x v="0"/>
    <s v="Climatizzazione"/>
  </r>
  <r>
    <x v="47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7"/>
    <n v="11237.52"/>
    <n v="31438.65"/>
    <x v="0"/>
    <m/>
    <m/>
    <n v="0"/>
    <n v="0"/>
    <n v="0"/>
    <n v="0"/>
    <n v="0"/>
    <n v="13554.71"/>
    <n v="5827.54"/>
    <n v="311.60000000000036"/>
    <n v="3000.29"/>
    <n v="9505.51"/>
    <n v="270.38999999999942"/>
    <n v="2678.4700000000012"/>
    <n v="2139.3000000000011"/>
    <n v="2929.7999999999993"/>
    <n v="575.07999999999993"/>
    <n v="652.29000000000087"/>
    <n v="-575.07999999999993"/>
    <n v="1806.2700000000004"/>
    <n v="0"/>
    <n v="4493.0499999999956"/>
    <x v="0"/>
    <x v="0"/>
    <s v="Climatizzazione"/>
  </r>
  <r>
    <x v="47"/>
    <x v="8"/>
    <n v="0"/>
    <n v="83344.56"/>
    <x v="0"/>
    <m/>
    <m/>
    <n v="0"/>
    <n v="0"/>
    <n v="0"/>
    <n v="0"/>
    <n v="0"/>
    <n v="17580.48"/>
    <n v="0"/>
    <n v="20969.390000000003"/>
    <n v="0"/>
    <n v="27462.499999999993"/>
    <n v="0"/>
    <n v="14074.450000000012"/>
    <n v="0"/>
    <n v="2563.0999999999913"/>
    <n v="0"/>
    <n v="695"/>
    <n v="0"/>
    <n v="-0.36000000000058208"/>
    <n v="0"/>
    <n v="-71.079999999987194"/>
    <x v="0"/>
    <x v="0"/>
    <s v="Climatizzazione"/>
  </r>
  <r>
    <x v="47"/>
    <x v="9"/>
    <n v="106073.81"/>
    <n v="109721.44"/>
    <x v="0"/>
    <m/>
    <m/>
    <n v="0"/>
    <n v="0"/>
    <n v="3997.19"/>
    <n v="20007.8"/>
    <n v="0"/>
    <n v="0"/>
    <n v="68957.179999999993"/>
    <n v="74056"/>
    <n v="0"/>
    <n v="11669.679999999993"/>
    <n v="31329.180000000008"/>
    <n v="0"/>
    <n v="1665.2399999999907"/>
    <n v="3830.6399999999994"/>
    <n v="0"/>
    <n v="-833.00999999999476"/>
    <n v="0"/>
    <n v="865.30999999999767"/>
    <n v="125.02000000000407"/>
    <n v="323.94999999999709"/>
    <x v="0"/>
    <x v="0"/>
    <s v="Climatizzazione"/>
  </r>
  <r>
    <x v="47"/>
    <x v="10"/>
    <n v="53253.72"/>
    <n v="87788.48000000001"/>
    <x v="0"/>
    <m/>
    <m/>
    <n v="16888.18"/>
    <n v="3442.48"/>
    <n v="4346.4399999999987"/>
    <n v="26459.88"/>
    <n v="0"/>
    <n v="1543.5599999999977"/>
    <n v="0"/>
    <n v="18909.18"/>
    <n v="13586.2"/>
    <n v="10717.099999999999"/>
    <n v="15886.900000000001"/>
    <n v="23903.900000000009"/>
    <n v="0"/>
    <n v="0"/>
    <n v="92.339999999996508"/>
    <n v="356.76999999998952"/>
    <n v="978.5"/>
    <n v="980.45000000001164"/>
    <n v="1475.1600000000035"/>
    <n v="38.279999999998836"/>
    <x v="0"/>
    <x v="0"/>
    <s v="Climatizzazione"/>
  </r>
  <r>
    <x v="47"/>
    <x v="11"/>
    <n v="34226.17"/>
    <n v="44508.06"/>
    <x v="0"/>
    <m/>
    <m/>
    <n v="3052.77"/>
    <n v="3222.45"/>
    <n v="5151.68"/>
    <n v="9217.52"/>
    <n v="683.23999999999978"/>
    <n v="0"/>
    <n v="3172.2999999999993"/>
    <n v="8331.840000000002"/>
    <n v="4790.1999999999989"/>
    <n v="5798.41"/>
    <n v="1435.260000000002"/>
    <n v="11764.619999999995"/>
    <n v="7227.130000000001"/>
    <n v="0"/>
    <n v="6027.75"/>
    <n v="3487.6800000000003"/>
    <n v="0"/>
    <n v="-0.29999999999563443"/>
    <n v="2685.8399999999965"/>
    <n v="-638.90999999999622"/>
    <x v="0"/>
    <x v="0"/>
    <s v="Climatizzazione"/>
  </r>
  <r>
    <x v="47"/>
    <x v="12"/>
    <n v="103521.06"/>
    <n v="40019.760000000002"/>
    <x v="0"/>
    <m/>
    <m/>
    <n v="3292.94"/>
    <n v="2721.47"/>
    <n v="3516.57"/>
    <n v="9613.0600000000013"/>
    <n v="0"/>
    <n v="0"/>
    <n v="70813.450000000012"/>
    <n v="3012.6399999999994"/>
    <n v="-4900.4200000000128"/>
    <n v="11639.63"/>
    <n v="8463.8800000000047"/>
    <n v="8257.4200000000019"/>
    <n v="17791.949999999997"/>
    <n v="1634"/>
    <n v="4542.6900000000023"/>
    <n v="2576.1100000000006"/>
    <n v="0"/>
    <n v="565.43000000000029"/>
    <n v="0"/>
    <n v="-539.74000000000524"/>
    <x v="0"/>
    <x v="0"/>
    <s v="Climatizzazione"/>
  </r>
  <r>
    <x v="47"/>
    <x v="13"/>
    <n v="47029.21"/>
    <n v="23418.29"/>
    <x v="0"/>
    <m/>
    <m/>
    <n v="0"/>
    <n v="3794.08"/>
    <n v="12340.31"/>
    <n v="0"/>
    <n v="1514.2000000000007"/>
    <n v="11795.45"/>
    <n v="5431.6799999999985"/>
    <n v="0"/>
    <n v="9818.48"/>
    <n v="0"/>
    <n v="785.68000000000029"/>
    <n v="0"/>
    <n v="2014.380000000001"/>
    <n v="0"/>
    <n v="6610.2000000000007"/>
    <n v="2862.7199999999993"/>
    <n v="3548.0599999999977"/>
    <n v="-0.18000000000029104"/>
    <n v="4966.2200000000012"/>
    <n v="40651.060000000005"/>
    <x v="0"/>
    <x v="0"/>
    <s v="Climatizzazione"/>
  </r>
  <r>
    <x v="47"/>
    <x v="14"/>
    <n v="53374.479999999996"/>
    <n v="147441.82999999999"/>
    <x v="0"/>
    <m/>
    <m/>
    <n v="2060.7399999999998"/>
    <n v="2678.62"/>
    <n v="0"/>
    <n v="42909.04"/>
    <n v="0"/>
    <n v="3825.7399999999907"/>
    <n v="25481.960000000006"/>
    <n v="30694.42"/>
    <n v="8874.429999999993"/>
    <n v="41058.010000000009"/>
    <n v="12199.050000000003"/>
    <n v="33383.689999999959"/>
    <n v="484.5"/>
    <n v="13951.280000000028"/>
    <n v="1315.5600000000049"/>
    <n v="0.65000000002328306"/>
    <n v="1331.5199999999895"/>
    <n v="-22686.340000000026"/>
    <n v="1626.7200000000012"/>
    <n v="3784.4700000000303"/>
    <x v="0"/>
    <x v="0"/>
    <s v="Climatizzazione"/>
  </r>
  <r>
    <x v="47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16"/>
    <n v="122374.01"/>
    <n v="340882.93999999994"/>
    <x v="0"/>
    <m/>
    <m/>
    <n v="0"/>
    <n v="87317.02"/>
    <n v="4973.21"/>
    <n v="4944.3799999999901"/>
    <n v="0"/>
    <n v="26947.53"/>
    <n v="46144.76"/>
    <n v="66966.720000000001"/>
    <n v="1285.5400000000009"/>
    <n v="377.72000000000116"/>
    <n v="20311.609999999993"/>
    <n v="91763.31"/>
    <n v="3067.3600000000006"/>
    <n v="10935.359999999986"/>
    <n v="7603.0599999999977"/>
    <n v="6041.8400000000256"/>
    <n v="0"/>
    <n v="6600.5899999999674"/>
    <n v="38988.47"/>
    <n v="-4524.0899999999674"/>
    <x v="0"/>
    <x v="0"/>
    <s v="Climatizzazione"/>
  </r>
  <r>
    <x v="47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19"/>
    <n v="0"/>
    <n v="942.08000000000175"/>
    <x v="0"/>
    <m/>
    <m/>
    <n v="0"/>
    <n v="0"/>
    <n v="0"/>
    <n v="0"/>
    <n v="0"/>
    <n v="88026.74"/>
    <n v="0"/>
    <n v="7341.5999999999913"/>
    <n v="0"/>
    <n v="-94426.26"/>
    <n v="0"/>
    <n v="0"/>
    <n v="0"/>
    <n v="0"/>
    <n v="0"/>
    <n v="0"/>
    <n v="0"/>
    <n v="0"/>
    <n v="0"/>
    <n v="0"/>
    <x v="0"/>
    <x v="0"/>
    <s v="Climatizzazione"/>
  </r>
  <r>
    <x v="4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47"/>
    <x v="21"/>
    <n v="0"/>
    <n v="160772.98000000001"/>
    <x v="0"/>
    <m/>
    <m/>
    <n v="0"/>
    <n v="0"/>
    <n v="0"/>
    <n v="48806"/>
    <n v="0"/>
    <n v="0"/>
    <n v="0"/>
    <n v="54316.800000000003"/>
    <n v="0"/>
    <n v="0"/>
    <n v="0"/>
    <n v="2560.5800000000017"/>
    <n v="0"/>
    <n v="55089.600000000006"/>
    <n v="0"/>
    <n v="0"/>
    <n v="0"/>
    <n v="0"/>
    <n v="0"/>
    <n v="1076.7699999999895"/>
    <x v="0"/>
    <x v="0"/>
    <s v="Climatizzazione"/>
  </r>
  <r>
    <x v="48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1"/>
    <n v="636"/>
    <n v="0"/>
    <x v="0"/>
    <n v="611.21"/>
    <m/>
    <n v="0"/>
    <n v="0"/>
    <n v="24.789999999999964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4"/>
    <n v="0"/>
    <n v="4984"/>
    <x v="0"/>
    <m/>
    <m/>
    <n v="0"/>
    <n v="0"/>
    <n v="0"/>
    <n v="1444"/>
    <n v="0"/>
    <n v="654"/>
    <n v="0"/>
    <n v="521"/>
    <n v="0"/>
    <n v="0"/>
    <n v="0"/>
    <n v="1625"/>
    <n v="0"/>
    <n v="673"/>
    <n v="0"/>
    <n v="67"/>
    <n v="0"/>
    <n v="0"/>
    <n v="0"/>
    <n v="0"/>
    <x v="0"/>
    <x v="0"/>
    <s v="Raccorderia"/>
  </r>
  <r>
    <x v="48"/>
    <x v="5"/>
    <n v="2466"/>
    <n v="5063"/>
    <x v="0"/>
    <m/>
    <m/>
    <n v="0"/>
    <n v="68.52"/>
    <n v="0"/>
    <n v="933.48"/>
    <n v="0"/>
    <n v="126"/>
    <n v="0"/>
    <n v="1181"/>
    <n v="809"/>
    <n v="0"/>
    <n v="0"/>
    <n v="793"/>
    <n v="736"/>
    <n v="69"/>
    <n v="0"/>
    <n v="0"/>
    <n v="0"/>
    <n v="971"/>
    <n v="921"/>
    <n v="0"/>
    <x v="0"/>
    <x v="0"/>
    <s v="Raccorderia"/>
  </r>
  <r>
    <x v="48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7"/>
    <n v="10031"/>
    <n v="259"/>
    <x v="0"/>
    <n v="2754.62"/>
    <n v="131.72"/>
    <n v="1995.7200000000003"/>
    <n v="127.73999999999998"/>
    <n v="2388.66"/>
    <n v="-0.45999999999997954"/>
    <n v="0"/>
    <n v="0"/>
    <n v="1780"/>
    <n v="0"/>
    <n v="1112"/>
    <n v="0"/>
    <n v="0"/>
    <n v="0"/>
    <n v="0"/>
    <n v="0"/>
    <n v="0"/>
    <n v="0"/>
    <n v="0"/>
    <n v="0"/>
    <n v="0"/>
    <n v="0"/>
    <x v="0"/>
    <x v="0"/>
    <s v="Raccorderia"/>
  </r>
  <r>
    <x v="48"/>
    <x v="8"/>
    <n v="48934"/>
    <n v="48093"/>
    <x v="0"/>
    <n v="2342.1999999999998"/>
    <n v="6382.7"/>
    <n v="4445.3200000000006"/>
    <n v="2802.2200000000003"/>
    <n v="7445.48"/>
    <n v="7.999999999992724E-2"/>
    <n v="9243"/>
    <n v="6720"/>
    <n v="1277"/>
    <n v="2993"/>
    <n v="4659"/>
    <n v="7001"/>
    <n v="4799"/>
    <n v="3009"/>
    <n v="2430"/>
    <n v="120"/>
    <n v="4160"/>
    <n v="5457"/>
    <n v="1156"/>
    <n v="6631"/>
    <n v="6977"/>
    <n v="3818"/>
    <x v="0"/>
    <x v="0"/>
    <s v="Raccorderia"/>
  </r>
  <r>
    <x v="48"/>
    <x v="9"/>
    <n v="7326"/>
    <n v="5061"/>
    <x v="0"/>
    <n v="842.06"/>
    <n v="1166.73"/>
    <n v="267.3266666666666"/>
    <n v="118.75999999999999"/>
    <n v="604.61333333333346"/>
    <n v="546.51"/>
    <n v="0"/>
    <n v="886"/>
    <n v="761"/>
    <n v="0"/>
    <n v="1302"/>
    <n v="555"/>
    <n v="1690"/>
    <n v="927"/>
    <n v="0"/>
    <n v="0"/>
    <n v="1567"/>
    <n v="0"/>
    <n v="146"/>
    <n v="715"/>
    <n v="146"/>
    <n v="912"/>
    <x v="0"/>
    <x v="0"/>
    <s v="Raccorderia"/>
  </r>
  <r>
    <x v="48"/>
    <x v="10"/>
    <n v="10119"/>
    <n v="19982"/>
    <x v="0"/>
    <n v="736.79"/>
    <n v="1453.41"/>
    <n v="800.41000000000008"/>
    <n v="225.6099999999999"/>
    <n v="827.8"/>
    <n v="2944.98"/>
    <n v="0"/>
    <n v="1655"/>
    <n v="0"/>
    <n v="1704"/>
    <n v="411"/>
    <n v="2731"/>
    <n v="1999"/>
    <n v="3492"/>
    <n v="586"/>
    <n v="515"/>
    <n v="2010"/>
    <n v="1906"/>
    <n v="524"/>
    <n v="1131"/>
    <n v="2224"/>
    <n v="5190"/>
    <x v="0"/>
    <x v="0"/>
    <s v="Raccorderia"/>
  </r>
  <r>
    <x v="48"/>
    <x v="11"/>
    <n v="37922"/>
    <n v="56444"/>
    <x v="0"/>
    <n v="10131.23"/>
    <n v="5717.3"/>
    <n v="0"/>
    <n v="770.35999999999967"/>
    <n v="2707.7700000000004"/>
    <n v="8047.34"/>
    <n v="2839"/>
    <n v="7806"/>
    <n v="1083"/>
    <n v="5749"/>
    <n v="2193"/>
    <n v="8857"/>
    <n v="1218"/>
    <n v="3804"/>
    <n v="4417"/>
    <n v="7310"/>
    <n v="1083"/>
    <n v="94"/>
    <n v="9368"/>
    <n v="5407"/>
    <n v="2882"/>
    <n v="2728"/>
    <x v="0"/>
    <x v="0"/>
    <s v="Raccorderia"/>
  </r>
  <r>
    <x v="48"/>
    <x v="12"/>
    <n v="28709"/>
    <n v="54491"/>
    <x v="0"/>
    <n v="285.02"/>
    <n v="4316.32"/>
    <n v="5213.9799999999996"/>
    <n v="4719.3999999999996"/>
    <n v="2750"/>
    <n v="10768.28"/>
    <n v="0"/>
    <n v="805"/>
    <n v="1581"/>
    <n v="7330"/>
    <n v="3164"/>
    <n v="6071"/>
    <n v="1607"/>
    <n v="3214"/>
    <n v="3355"/>
    <n v="275"/>
    <n v="4017"/>
    <n v="7050"/>
    <n v="1276"/>
    <n v="4482"/>
    <n v="5460"/>
    <n v="4055"/>
    <x v="0"/>
    <x v="0"/>
    <s v="Raccorderia"/>
  </r>
  <r>
    <x v="48"/>
    <x v="13"/>
    <n v="16531"/>
    <n v="48431"/>
    <x v="0"/>
    <m/>
    <n v="523.61"/>
    <n v="1798.36"/>
    <n v="6425.84"/>
    <n v="899.6400000000001"/>
    <n v="10251.549999999999"/>
    <n v="0"/>
    <n v="2293"/>
    <n v="1226"/>
    <n v="2517"/>
    <n v="0"/>
    <n v="950"/>
    <n v="4574"/>
    <n v="5245"/>
    <n v="422"/>
    <n v="810"/>
    <n v="1992"/>
    <n v="6003"/>
    <n v="0"/>
    <n v="7793"/>
    <n v="5619"/>
    <n v="641"/>
    <x v="0"/>
    <x v="0"/>
    <s v="Raccorderia"/>
  </r>
  <r>
    <x v="48"/>
    <x v="14"/>
    <n v="171800"/>
    <n v="189675"/>
    <x v="0"/>
    <n v="38682.07"/>
    <n v="27427.67"/>
    <n v="649.3166666666657"/>
    <n v="13875.61"/>
    <n v="19665.613333333335"/>
    <n v="16992.72"/>
    <n v="0"/>
    <n v="24735"/>
    <n v="6873"/>
    <n v="16180"/>
    <n v="15297"/>
    <n v="15258"/>
    <n v="24049"/>
    <n v="14855"/>
    <n v="16144"/>
    <n v="7358"/>
    <n v="18211"/>
    <n v="15848"/>
    <n v="18435"/>
    <n v="23351"/>
    <n v="13794"/>
    <n v="6354"/>
    <x v="0"/>
    <x v="0"/>
    <s v="Raccorderia"/>
  </r>
  <r>
    <x v="48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16"/>
    <n v="85985"/>
    <n v="99637"/>
    <x v="0"/>
    <n v="3731.62"/>
    <n v="9287.35"/>
    <n v="11872.333333333332"/>
    <n v="3403.66"/>
    <n v="7802.0466666666689"/>
    <n v="15912.99"/>
    <n v="0"/>
    <n v="15609"/>
    <n v="10386"/>
    <n v="8099"/>
    <n v="8711"/>
    <n v="-28"/>
    <n v="7605"/>
    <n v="14630"/>
    <n v="4240"/>
    <n v="0"/>
    <n v="8508"/>
    <n v="21203"/>
    <n v="12911"/>
    <n v="1302"/>
    <n v="10218"/>
    <n v="4588"/>
    <x v="0"/>
    <x v="0"/>
    <s v="Raccorderia"/>
  </r>
  <r>
    <x v="48"/>
    <x v="17"/>
    <n v="1900"/>
    <n v="5063"/>
    <x v="0"/>
    <m/>
    <m/>
    <n v="0"/>
    <n v="0"/>
    <n v="0"/>
    <n v="0"/>
    <n v="0"/>
    <n v="1501"/>
    <n v="0"/>
    <n v="563"/>
    <n v="0"/>
    <n v="281"/>
    <n v="0"/>
    <n v="0"/>
    <n v="377"/>
    <n v="0"/>
    <n v="0"/>
    <n v="1391"/>
    <n v="330"/>
    <n v="134"/>
    <n v="1193"/>
    <n v="567"/>
    <x v="0"/>
    <x v="0"/>
    <s v="Raccorderia"/>
  </r>
  <r>
    <x v="4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48"/>
    <x v="19"/>
    <n v="28567"/>
    <n v="89535"/>
    <x v="0"/>
    <m/>
    <n v="4258.1499999999996"/>
    <n v="2269.98"/>
    <n v="12439.840000000002"/>
    <n v="1135.02"/>
    <n v="6326.0099999999984"/>
    <n v="0"/>
    <n v="9257"/>
    <n v="0"/>
    <n v="8346"/>
    <n v="2165"/>
    <n v="13862"/>
    <n v="5739"/>
    <n v="9615"/>
    <n v="119"/>
    <n v="3256"/>
    <n v="2358"/>
    <n v="12191"/>
    <n v="7916"/>
    <n v="3119"/>
    <n v="6865"/>
    <n v="13802"/>
    <x v="0"/>
    <x v="0"/>
    <s v="Raccorderia"/>
  </r>
  <r>
    <x v="48"/>
    <x v="20"/>
    <n v="49795"/>
    <n v="65310"/>
    <x v="0"/>
    <n v="4941.0600000000004"/>
    <n v="6760.07"/>
    <n v="3685.0733333333328"/>
    <n v="4927.2200000000012"/>
    <n v="4574.8666666666668"/>
    <n v="1864.7099999999991"/>
    <n v="78"/>
    <n v="9398"/>
    <n v="5638"/>
    <n v="8966"/>
    <n v="3142"/>
    <n v="7480"/>
    <n v="8649"/>
    <n v="6838"/>
    <n v="2616"/>
    <n v="1133"/>
    <n v="7232"/>
    <n v="4522"/>
    <n v="3992"/>
    <n v="8174"/>
    <n v="5247"/>
    <n v="4632"/>
    <x v="0"/>
    <x v="0"/>
    <s v="Raccorderia"/>
  </r>
  <r>
    <x v="48"/>
    <x v="21"/>
    <n v="48424"/>
    <n v="70668"/>
    <x v="0"/>
    <n v="4110.3999999999996"/>
    <n v="7524.18"/>
    <n v="827.83333333333394"/>
    <n v="4967.119999999999"/>
    <n v="2468.7666666666664"/>
    <n v="1301.7000000000007"/>
    <n v="2717"/>
    <n v="18327"/>
    <n v="-83"/>
    <n v="2399"/>
    <n v="6736"/>
    <n v="4744"/>
    <n v="9141"/>
    <n v="13576"/>
    <n v="2628"/>
    <n v="3164"/>
    <n v="3762"/>
    <n v="2786"/>
    <n v="4302"/>
    <n v="65"/>
    <n v="11814"/>
    <n v="12581"/>
    <x v="0"/>
    <x v="0"/>
    <s v="Raccorderia"/>
  </r>
  <r>
    <x v="4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"/>
    <n v="9136.8700000000008"/>
    <n v="14691.09"/>
    <x v="0"/>
    <m/>
    <m/>
    <n v="890.48"/>
    <n v="6793.96"/>
    <n v="0"/>
    <n v="-491.72999999999956"/>
    <n v="0"/>
    <n v="945.11999999999989"/>
    <n v="0"/>
    <n v="0"/>
    <n v="2785.53"/>
    <n v="1446.6099999999988"/>
    <n v="1498.6899999999996"/>
    <n v="798.63000000000102"/>
    <n v="0"/>
    <n v="2410.33"/>
    <n v="870.65999999999985"/>
    <n v="0"/>
    <n v="3091.5100000000011"/>
    <n v="2788.17"/>
    <n v="0"/>
    <n v="2682.9599999999991"/>
    <x v="0"/>
    <x v="0"/>
    <s v="Ceramiche"/>
  </r>
  <r>
    <x v="49"/>
    <x v="2"/>
    <n v="96276.62"/>
    <n v="126098.54"/>
    <x v="0"/>
    <m/>
    <m/>
    <n v="14749.11"/>
    <n v="26091.14"/>
    <n v="8498.98"/>
    <n v="1923.7000000000007"/>
    <n v="-102.13000000000102"/>
    <n v="11795.509999999998"/>
    <n v="5262.2999999999993"/>
    <n v="12777.620000000003"/>
    <n v="6057.66"/>
    <n v="11243.46"/>
    <n v="20990.89"/>
    <n v="9823.7099999999991"/>
    <n v="254"/>
    <n v="3476.4900000000052"/>
    <n v="17431.130000000005"/>
    <n v="25613.39"/>
    <n v="15440.300000000003"/>
    <n v="15659.14"/>
    <n v="7694.3799999999901"/>
    <n v="9614.3300000000017"/>
    <x v="0"/>
    <x v="0"/>
    <s v="Ceramiche"/>
  </r>
  <r>
    <x v="49"/>
    <x v="3"/>
    <n v="16229.35"/>
    <n v="16528.830000000002"/>
    <x v="0"/>
    <m/>
    <m/>
    <n v="4454.58"/>
    <n v="4201.67"/>
    <n v="1323.8400000000001"/>
    <n v="-125.16000000000031"/>
    <n v="0"/>
    <n v="1290.1399999999999"/>
    <n v="12.600000000000364"/>
    <n v="2096.5500000000002"/>
    <n v="179.75999999999931"/>
    <n v="1152.7400000000007"/>
    <n v="4933.95"/>
    <n v="514.07999999999993"/>
    <n v="13.440000000000509"/>
    <n v="0"/>
    <n v="168.84000000000015"/>
    <n v="1514.5200000000004"/>
    <n v="2500.8899999999994"/>
    <n v="3242.8399999999983"/>
    <n v="2641.4500000000007"/>
    <n v="-173.8799999999992"/>
    <x v="0"/>
    <x v="0"/>
    <s v="Ceramiche"/>
  </r>
  <r>
    <x v="49"/>
    <x v="4"/>
    <n v="1494.85"/>
    <n v="6625.75"/>
    <x v="0"/>
    <m/>
    <m/>
    <n v="256.49"/>
    <n v="4286.28"/>
    <n v="0"/>
    <n v="-152.52999999999975"/>
    <n v="0"/>
    <n v="640.71"/>
    <n v="0"/>
    <n v="0"/>
    <n v="0"/>
    <n v="137.76000000000022"/>
    <n v="153.07"/>
    <n v="0"/>
    <n v="0"/>
    <n v="0"/>
    <n v="986"/>
    <n v="0"/>
    <n v="99.289999999999964"/>
    <n v="1713.5299999999997"/>
    <n v="0"/>
    <n v="176.23999999999978"/>
    <x v="0"/>
    <x v="0"/>
    <s v="Ceramiche"/>
  </r>
  <r>
    <x v="4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6"/>
    <n v="5263.75"/>
    <n v="11783.43"/>
    <x v="0"/>
    <m/>
    <m/>
    <n v="1475.3400000000001"/>
    <n v="2748.16"/>
    <n v="367.61000000000013"/>
    <n v="1211.33"/>
    <n v="0"/>
    <n v="1499.6900000000005"/>
    <n v="1456.9599999999998"/>
    <n v="1935.75"/>
    <n v="930.86000000000058"/>
    <n v="520.35999999999967"/>
    <n v="0"/>
    <n v="2870.71"/>
    <n v="0"/>
    <n v="0"/>
    <n v="464.41999999999916"/>
    <n v="689.67000000000007"/>
    <n v="385.17000000000007"/>
    <n v="124.3700000000008"/>
    <n v="183.39000000000033"/>
    <n v="689.2599999999984"/>
    <x v="0"/>
    <x v="0"/>
    <s v="Ceramiche"/>
  </r>
  <r>
    <x v="4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2"/>
    <n v="1327.32"/>
    <n v="309.7"/>
    <x v="0"/>
    <m/>
    <m/>
    <n v="0"/>
    <n v="0"/>
    <n v="700.73"/>
    <n v="0"/>
    <n v="0"/>
    <n v="0"/>
    <n v="0"/>
    <n v="0"/>
    <n v="87.189999999999941"/>
    <n v="0"/>
    <n v="539.4"/>
    <n v="0"/>
    <n v="0"/>
    <n v="210.83"/>
    <n v="0"/>
    <n v="0"/>
    <n v="0"/>
    <n v="98.869999999999976"/>
    <n v="0"/>
    <n v="0"/>
    <x v="0"/>
    <x v="0"/>
    <s v="Ceramiche"/>
  </r>
  <r>
    <x v="49"/>
    <x v="13"/>
    <n v="127784.74"/>
    <n v="137232.34000000003"/>
    <x v="0"/>
    <m/>
    <m/>
    <n v="25165.32"/>
    <n v="36173.760000000002"/>
    <n v="9339.3700000000026"/>
    <n v="2271.5099999999948"/>
    <n v="6564.1299999999974"/>
    <n v="11725.010000000002"/>
    <n v="5101.0900000000038"/>
    <n v="9866.489999999998"/>
    <n v="16998.53"/>
    <n v="12437.69000000001"/>
    <n v="15828.270000000004"/>
    <n v="18599.959999999992"/>
    <n v="10838.579999999987"/>
    <n v="5777.0599999999977"/>
    <n v="15932.270000000004"/>
    <n v="12460.98000000001"/>
    <n v="5844.5"/>
    <n v="11747.199999999997"/>
    <n v="16172.680000000008"/>
    <n v="14590.029999999999"/>
    <x v="0"/>
    <x v="0"/>
    <s v="Ceramiche"/>
  </r>
  <r>
    <x v="4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5"/>
    <n v="3638.06"/>
    <n v="4897.84"/>
    <x v="0"/>
    <m/>
    <m/>
    <n v="1711.68"/>
    <n v="1500.81"/>
    <n v="0"/>
    <n v="0"/>
    <n v="0"/>
    <n v="0"/>
    <n v="0"/>
    <n v="2554.06"/>
    <n v="267.96000000000004"/>
    <n v="158.47000000000025"/>
    <n v="276.3599999999999"/>
    <n v="387.55999999999949"/>
    <n v="0"/>
    <n v="0"/>
    <n v="0"/>
    <n v="0"/>
    <n v="1085.1199999999999"/>
    <n v="0"/>
    <n v="296.94000000000005"/>
    <n v="0"/>
    <x v="0"/>
    <x v="0"/>
    <s v="Ceramiche"/>
  </r>
  <r>
    <x v="4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7"/>
    <n v="23487.59"/>
    <n v="24132.230000000003"/>
    <x v="0"/>
    <m/>
    <m/>
    <n v="8597.89"/>
    <n v="5346.85"/>
    <n v="0"/>
    <n v="0"/>
    <n v="0"/>
    <n v="0"/>
    <n v="0"/>
    <n v="4492.9499999999989"/>
    <n v="0"/>
    <n v="334.95000000000073"/>
    <n v="0"/>
    <n v="0"/>
    <n v="0"/>
    <n v="0"/>
    <n v="6646.3900000000012"/>
    <n v="9795.2400000000016"/>
    <n v="7152.5699999999979"/>
    <n v="3071.5"/>
    <n v="1090.7400000000016"/>
    <n v="2121"/>
    <x v="0"/>
    <x v="0"/>
    <s v="Ceramiche"/>
  </r>
  <r>
    <x v="4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eramiche"/>
  </r>
  <r>
    <x v="49"/>
    <x v="20"/>
    <n v="15030.29"/>
    <n v="11653.820000000002"/>
    <x v="0"/>
    <m/>
    <m/>
    <n v="3113.34"/>
    <n v="2086.86"/>
    <n v="38.2199999999998"/>
    <n v="-154.76999999999998"/>
    <n v="-15"/>
    <n v="1115.8499999999999"/>
    <n v="400.67999999999984"/>
    <n v="451.5"/>
    <n v="2523.7800000000007"/>
    <n v="574.55999999999995"/>
    <n v="2874.8999999999996"/>
    <n v="727.85999999999967"/>
    <n v="1311.2399999999998"/>
    <n v="353.01000000000022"/>
    <n v="329.8700000000008"/>
    <n v="2110.92"/>
    <n v="2386.7799999999988"/>
    <n v="2321.5500000000002"/>
    <n v="2066.4800000000014"/>
    <n v="1053.7800000000007"/>
    <x v="0"/>
    <x v="0"/>
    <s v="Ceramiche"/>
  </r>
  <r>
    <x v="49"/>
    <x v="21"/>
    <n v="5814.79"/>
    <n v="6693.19"/>
    <x v="0"/>
    <m/>
    <m/>
    <n v="-91"/>
    <n v="0"/>
    <n v="263.8"/>
    <n v="0"/>
    <n v="0"/>
    <n v="0"/>
    <n v="488.83"/>
    <n v="0"/>
    <n v="325.89999999999998"/>
    <n v="1969.79"/>
    <n v="0"/>
    <n v="3005.9900000000007"/>
    <n v="1242.5000000000002"/>
    <n v="0"/>
    <n v="1202.6499999999996"/>
    <n v="638.8799999999992"/>
    <n v="1303.5800000000004"/>
    <n v="0"/>
    <n v="1078.5299999999997"/>
    <n v="363.52000000000044"/>
    <x v="0"/>
    <x v="0"/>
    <s v="Ceramiche"/>
  </r>
  <r>
    <x v="50"/>
    <x v="0"/>
    <n v="41935.51"/>
    <n v="139155.97"/>
    <x v="0"/>
    <m/>
    <n v="10363.209999999999"/>
    <n v="25277.040000000001"/>
    <n v="19075"/>
    <n v="0"/>
    <n v="12519.89"/>
    <n v="0"/>
    <n v="11259.620000000003"/>
    <n v="0"/>
    <n v="12570.050000000003"/>
    <n v="0"/>
    <n v="12473.529999999999"/>
    <n v="-67.159999999999854"/>
    <n v="14564.509999999995"/>
    <n v="0"/>
    <n v="0"/>
    <n v="0"/>
    <n v="28374.690000000002"/>
    <n v="12864.95"/>
    <n v="14094.790000000008"/>
    <n v="3860.6800000000003"/>
    <n v="19920.319999999978"/>
    <x v="0"/>
    <x v="0"/>
    <s v="Caldaie"/>
  </r>
  <r>
    <x v="5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2"/>
    <n v="541244.64"/>
    <n v="966897.59000000008"/>
    <x v="0"/>
    <n v="55743.81"/>
    <n v="62329.73"/>
    <n v="79017.709999999992"/>
    <n v="88762.629999999976"/>
    <n v="81200.070000000007"/>
    <n v="112131.54000000004"/>
    <n v="0"/>
    <n v="104186.08999999997"/>
    <n v="3893.1499999999942"/>
    <n v="31948.179999999993"/>
    <n v="15429.24000000002"/>
    <n v="103651.82"/>
    <n v="80716.41"/>
    <n v="124686"/>
    <n v="15284.390000000014"/>
    <n v="3408.7199999999721"/>
    <n v="64600.159999999974"/>
    <n v="83511.600000000093"/>
    <n v="67748.5"/>
    <n v="174670.07999999996"/>
    <n v="77611.200000000012"/>
    <n v="133203.60999999999"/>
    <x v="0"/>
    <x v="0"/>
    <s v="Caldaie"/>
  </r>
  <r>
    <x v="50"/>
    <x v="3"/>
    <n v="80522"/>
    <n v="73588.38"/>
    <x v="0"/>
    <m/>
    <m/>
    <n v="7990"/>
    <n v="21840"/>
    <n v="17547"/>
    <n v="0"/>
    <n v="8045"/>
    <n v="28266.199999999997"/>
    <n v="0"/>
    <n v="0"/>
    <n v="0"/>
    <n v="0"/>
    <n v="0"/>
    <n v="5722.18"/>
    <n v="29180"/>
    <n v="0"/>
    <n v="0"/>
    <n v="0"/>
    <n v="0"/>
    <n v="0"/>
    <n v="17760"/>
    <n v="13362.599999999999"/>
    <x v="0"/>
    <x v="0"/>
    <s v="Caldaie"/>
  </r>
  <r>
    <x v="50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5"/>
    <n v="10536.59"/>
    <n v="46004.91"/>
    <x v="0"/>
    <m/>
    <n v="3786.73"/>
    <n v="5431.7"/>
    <n v="0"/>
    <n v="0"/>
    <n v="9739.4"/>
    <n v="0"/>
    <n v="4020.0000000000018"/>
    <n v="0"/>
    <n v="253.45999999999913"/>
    <n v="0"/>
    <n v="650"/>
    <n v="-240"/>
    <n v="3600"/>
    <n v="0"/>
    <n v="0"/>
    <n v="0"/>
    <n v="9239"/>
    <n v="5344.89"/>
    <n v="14716.320000000003"/>
    <n v="0"/>
    <n v="0"/>
    <x v="0"/>
    <x v="0"/>
    <s v="Caldaie"/>
  </r>
  <r>
    <x v="50"/>
    <x v="6"/>
    <n v="3846.69"/>
    <n v="0"/>
    <x v="0"/>
    <n v="3846.6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7"/>
    <n v="44814.11"/>
    <n v="80344.570000000007"/>
    <x v="0"/>
    <m/>
    <m/>
    <n v="0"/>
    <n v="4320.2700000000004"/>
    <n v="0"/>
    <n v="16200"/>
    <n v="0"/>
    <n v="1092.6499999999978"/>
    <n v="0"/>
    <n v="83.930000000000291"/>
    <n v="58.99"/>
    <n v="8742.3700000000026"/>
    <n v="1283"/>
    <n v="3135.3300000000017"/>
    <n v="8003.8600000000006"/>
    <n v="0"/>
    <n v="5450"/>
    <n v="8752.7799999999988"/>
    <n v="12306.800000000001"/>
    <n v="20305.78"/>
    <n v="17711.46"/>
    <n v="5585"/>
    <x v="0"/>
    <x v="0"/>
    <s v="Caldaie"/>
  </r>
  <r>
    <x v="50"/>
    <x v="8"/>
    <n v="18433"/>
    <n v="54271.39"/>
    <x v="0"/>
    <m/>
    <n v="3874"/>
    <n v="5627"/>
    <n v="0"/>
    <n v="0"/>
    <n v="5343"/>
    <n v="0"/>
    <n v="5505.99"/>
    <n v="0"/>
    <n v="6046.840000000002"/>
    <n v="0"/>
    <n v="6270.6899999999987"/>
    <n v="3744"/>
    <n v="0"/>
    <n v="0"/>
    <n v="5648.2900000000009"/>
    <n v="3760"/>
    <n v="11654.579999999998"/>
    <n v="5302"/>
    <n v="9928"/>
    <n v="0"/>
    <n v="6598"/>
    <x v="0"/>
    <x v="0"/>
    <s v="Caldaie"/>
  </r>
  <r>
    <x v="5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10"/>
    <n v="124930.96"/>
    <n v="179373.44"/>
    <x v="0"/>
    <n v="17972.509999999998"/>
    <n v="13654.19"/>
    <n v="7748.3900000000031"/>
    <n v="13028.519999999999"/>
    <n v="8060.5299999999988"/>
    <n v="18735.700000000004"/>
    <n v="0"/>
    <n v="10114.359999999993"/>
    <n v="8476.3099999999977"/>
    <n v="13429.610000000008"/>
    <n v="24727.120000000003"/>
    <n v="17604.009999999995"/>
    <n v="11177.050000000003"/>
    <n v="7788.7599999999948"/>
    <n v="3930"/>
    <n v="7110"/>
    <n v="14191.830000000002"/>
    <n v="36737.74000000002"/>
    <n v="13681.489999999991"/>
    <n v="26204.819999999978"/>
    <n v="14965.73000000001"/>
    <n v="19741.350000000006"/>
    <x v="0"/>
    <x v="0"/>
    <s v="Caldaie"/>
  </r>
  <r>
    <x v="50"/>
    <x v="11"/>
    <n v="170975.98"/>
    <n v="253088.86"/>
    <x v="0"/>
    <m/>
    <m/>
    <n v="25743.7"/>
    <n v="42911.839999999997"/>
    <n v="9917.8299999999981"/>
    <n v="36800.089999999997"/>
    <n v="0"/>
    <n v="8935.9900000000052"/>
    <n v="17007.93"/>
    <n v="24291.210000000006"/>
    <n v="14873.260000000002"/>
    <n v="36986.209999999992"/>
    <n v="15073.130000000005"/>
    <n v="26667.679999999993"/>
    <n v="22366.429999999993"/>
    <n v="4657.3600000000151"/>
    <n v="13473.820000000007"/>
    <n v="27646.97"/>
    <n v="44423.290000000008"/>
    <n v="36094.919999999984"/>
    <n v="8096.5899999999965"/>
    <n v="38763.820000000036"/>
    <x v="0"/>
    <x v="0"/>
    <s v="Caldaie"/>
  </r>
  <r>
    <x v="50"/>
    <x v="12"/>
    <n v="78116.63"/>
    <n v="130189.55"/>
    <x v="0"/>
    <n v="707.28"/>
    <m/>
    <n v="11266.01"/>
    <n v="13446.84"/>
    <n v="13457.5"/>
    <n v="26085.609999999997"/>
    <n v="0"/>
    <n v="4567.5"/>
    <n v="0"/>
    <n v="14761.590000000004"/>
    <n v="625"/>
    <n v="41173.859999999993"/>
    <n v="10450.68"/>
    <n v="0"/>
    <n v="2589.5"/>
    <n v="1472.4300000000076"/>
    <n v="5819.1500000000015"/>
    <n v="9939.9700000000012"/>
    <n v="30786.510000000002"/>
    <n v="16326.75"/>
    <n v="2415"/>
    <n v="46575.520000000004"/>
    <x v="0"/>
    <x v="0"/>
    <s v="Caldaie"/>
  </r>
  <r>
    <x v="50"/>
    <x v="13"/>
    <n v="8335.7099999999991"/>
    <n v="15987.45"/>
    <x v="0"/>
    <m/>
    <n v="3450"/>
    <n v="4735.71"/>
    <n v="1725.3500000000004"/>
    <n v="0"/>
    <n v="3510"/>
    <n v="0"/>
    <n v="0"/>
    <n v="0"/>
    <n v="4430.1000000000004"/>
    <n v="0"/>
    <n v="0"/>
    <n v="0"/>
    <n v="0"/>
    <n v="0"/>
    <n v="0"/>
    <n v="0"/>
    <n v="0"/>
    <n v="3599.9999999999991"/>
    <n v="2872"/>
    <n v="0"/>
    <n v="3460"/>
    <x v="0"/>
    <x v="0"/>
    <s v="Caldaie"/>
  </r>
  <r>
    <x v="50"/>
    <x v="14"/>
    <n v="516555.21"/>
    <n v="846454.52"/>
    <x v="0"/>
    <n v="3615.74"/>
    <n v="78721.73"/>
    <n v="75566.34"/>
    <n v="112065.16000000002"/>
    <n v="107646.79"/>
    <n v="73895.25"/>
    <n v="7440.640000000014"/>
    <n v="24401.919999999984"/>
    <n v="19117.339999999997"/>
    <n v="68053.739999999991"/>
    <n v="21503.290000000008"/>
    <n v="84657.520000000019"/>
    <n v="41760.179999999993"/>
    <n v="15119.52999999997"/>
    <n v="0"/>
    <n v="24340"/>
    <n v="90496.919999999984"/>
    <n v="127163.28000000003"/>
    <n v="47312.270000000019"/>
    <n v="135940.68999999994"/>
    <n v="102095.70000000001"/>
    <n v="206466.27000000002"/>
    <x v="0"/>
    <x v="0"/>
    <s v="Caldaie"/>
  </r>
  <r>
    <x v="50"/>
    <x v="15"/>
    <n v="25975"/>
    <n v="18073.599999999999"/>
    <x v="0"/>
    <n v="7240"/>
    <n v="7159.39"/>
    <n v="0"/>
    <n v="840.19999999999982"/>
    <n v="3695"/>
    <n v="1381.7999999999993"/>
    <n v="0"/>
    <n v="0"/>
    <n v="0"/>
    <n v="0"/>
    <n v="4010"/>
    <n v="1381.8000000000011"/>
    <n v="0"/>
    <n v="0"/>
    <n v="0"/>
    <n v="0"/>
    <n v="0"/>
    <n v="1210.4099999999999"/>
    <n v="4930"/>
    <n v="0"/>
    <n v="6100"/>
    <n v="28573.29"/>
    <x v="0"/>
    <x v="0"/>
    <s v="Caldaie"/>
  </r>
  <r>
    <x v="50"/>
    <x v="16"/>
    <n v="0"/>
    <n v="531219.80000000005"/>
    <x v="0"/>
    <m/>
    <m/>
    <n v="0"/>
    <n v="5976.19"/>
    <n v="0"/>
    <n v="121401.4"/>
    <n v="0"/>
    <n v="65348.81"/>
    <n v="0"/>
    <n v="67707.88"/>
    <n v="0"/>
    <n v="62190.66"/>
    <n v="0"/>
    <n v="12680.320000000007"/>
    <n v="0"/>
    <n v="4720.320000000007"/>
    <n v="0"/>
    <n v="112442.44"/>
    <n v="0"/>
    <n v="78751.780000000028"/>
    <n v="0"/>
    <n v="247033.19999999995"/>
    <x v="0"/>
    <x v="0"/>
    <s v="Caldaie"/>
  </r>
  <r>
    <x v="5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19"/>
    <n v="20770"/>
    <n v="61938.2"/>
    <x v="0"/>
    <m/>
    <m/>
    <n v="0"/>
    <n v="18220"/>
    <n v="0"/>
    <n v="3310"/>
    <n v="0"/>
    <n v="0"/>
    <n v="0"/>
    <n v="0"/>
    <n v="0"/>
    <n v="30898.199999999997"/>
    <n v="0"/>
    <n v="0"/>
    <n v="0"/>
    <n v="0"/>
    <n v="0"/>
    <n v="1200"/>
    <n v="12460"/>
    <n v="0"/>
    <n v="8310"/>
    <n v="0"/>
    <x v="0"/>
    <x v="0"/>
    <s v="Caldaie"/>
  </r>
  <r>
    <x v="50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aldaie"/>
  </r>
  <r>
    <x v="5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2"/>
    <n v="471"/>
    <n v="0"/>
    <x v="0"/>
    <m/>
    <m/>
    <n v="0"/>
    <n v="0"/>
    <n v="471"/>
    <n v="0"/>
    <n v="-471"/>
    <n v="0"/>
    <n v="0"/>
    <n v="0"/>
    <n v="0"/>
    <n v="0"/>
    <n v="0"/>
    <n v="0"/>
    <n v="471"/>
    <n v="0"/>
    <n v="0"/>
    <n v="0"/>
    <n v="0"/>
    <n v="0"/>
    <n v="0"/>
    <n v="0"/>
    <x v="0"/>
    <x v="0"/>
    <s v="Stufe a gas"/>
  </r>
  <r>
    <x v="51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5"/>
    <n v="0"/>
    <n v="3479.68"/>
    <x v="0"/>
    <m/>
    <m/>
    <n v="0"/>
    <n v="2892.69"/>
    <n v="0"/>
    <n v="0"/>
    <n v="0"/>
    <n v="0"/>
    <n v="0"/>
    <n v="0"/>
    <n v="0"/>
    <n v="586.98999999999978"/>
    <n v="0"/>
    <n v="0"/>
    <n v="0"/>
    <n v="0"/>
    <n v="0"/>
    <n v="0"/>
    <n v="0"/>
    <n v="0"/>
    <n v="0"/>
    <n v="0"/>
    <x v="0"/>
    <x v="0"/>
    <s v="Stufe a gas"/>
  </r>
  <r>
    <x v="5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9"/>
    <n v="1167.54"/>
    <n v="2897.54"/>
    <x v="0"/>
    <m/>
    <m/>
    <n v="1144"/>
    <n v="0"/>
    <n v="0"/>
    <n v="2874"/>
    <n v="0"/>
    <n v="0"/>
    <n v="0"/>
    <n v="0"/>
    <n v="0"/>
    <n v="0"/>
    <n v="0"/>
    <n v="0"/>
    <n v="0"/>
    <n v="0"/>
    <n v="0"/>
    <n v="0"/>
    <n v="0"/>
    <n v="0"/>
    <n v="23.539999999999964"/>
    <n v="0"/>
    <x v="0"/>
    <x v="0"/>
    <s v="Stufe a gas"/>
  </r>
  <r>
    <x v="5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4"/>
    <n v="3318"/>
    <n v="7905"/>
    <x v="0"/>
    <m/>
    <m/>
    <n v="2184"/>
    <n v="3246"/>
    <n v="0"/>
    <n v="1082"/>
    <n v="0"/>
    <n v="0"/>
    <n v="0"/>
    <n v="998"/>
    <n v="0"/>
    <n v="0"/>
    <n v="52"/>
    <n v="0"/>
    <n v="0"/>
    <n v="1497"/>
    <n v="0"/>
    <n v="0"/>
    <n v="0"/>
    <n v="0"/>
    <n v="1082"/>
    <n v="1996"/>
    <x v="0"/>
    <x v="0"/>
    <s v="Stufe a gas"/>
  </r>
  <r>
    <x v="5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6"/>
    <n v="15650.369999999999"/>
    <n v="28291.67"/>
    <x v="0"/>
    <m/>
    <m/>
    <n v="9662.0499999999993"/>
    <n v="2448.67"/>
    <n v="0"/>
    <n v="8188"/>
    <n v="0"/>
    <n v="0"/>
    <n v="0"/>
    <n v="0"/>
    <n v="222.64000000000124"/>
    <n v="0"/>
    <n v="-111.31999999999971"/>
    <n v="0"/>
    <n v="0"/>
    <n v="0"/>
    <n v="0"/>
    <n v="11777.999999999998"/>
    <n v="0"/>
    <n v="0"/>
    <n v="5876.9999999999982"/>
    <n v="2210.9900000000016"/>
    <x v="0"/>
    <x v="0"/>
    <s v="Stufe a gas"/>
  </r>
  <r>
    <x v="5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1"/>
    <x v="20"/>
    <n v="0"/>
    <n v="3366.5"/>
    <x v="0"/>
    <m/>
    <m/>
    <n v="0"/>
    <n v="3170.48"/>
    <n v="0"/>
    <n v="0"/>
    <n v="0"/>
    <n v="0"/>
    <n v="0"/>
    <n v="0"/>
    <n v="0"/>
    <n v="0"/>
    <n v="0"/>
    <n v="196.01999999999998"/>
    <n v="0"/>
    <n v="0"/>
    <n v="0"/>
    <n v="0"/>
    <n v="0"/>
    <n v="0"/>
    <n v="0"/>
    <n v="0"/>
    <x v="0"/>
    <x v="0"/>
    <s v="Stufe a gas"/>
  </r>
  <r>
    <x v="51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tufe a gas"/>
  </r>
  <r>
    <x v="52"/>
    <x v="0"/>
    <n v="0"/>
    <n v="1039.17"/>
    <x v="0"/>
    <m/>
    <m/>
    <n v="0"/>
    <n v="0"/>
    <n v="0"/>
    <n v="0"/>
    <n v="0"/>
    <n v="0"/>
    <n v="0"/>
    <n v="0"/>
    <n v="0"/>
    <n v="0"/>
    <n v="0"/>
    <n v="516.22"/>
    <n v="0"/>
    <n v="0"/>
    <n v="0"/>
    <n v="0"/>
    <n v="0"/>
    <n v="522.95000000000005"/>
    <n v="0"/>
    <n v="383.05999999999995"/>
    <x v="0"/>
    <x v="0"/>
    <s v="Valvole"/>
  </r>
  <r>
    <x v="5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2"/>
    <n v="14404.67"/>
    <n v="19362"/>
    <x v="0"/>
    <n v="2335.04"/>
    <n v="1302.29"/>
    <n v="0"/>
    <n v="0"/>
    <n v="0"/>
    <n v="5568.04"/>
    <n v="0"/>
    <n v="0"/>
    <n v="2792.5200000000004"/>
    <n v="0"/>
    <n v="2263.87"/>
    <n v="2080.4100000000017"/>
    <n v="2764.83"/>
    <n v="0"/>
    <n v="0"/>
    <n v="0"/>
    <n v="2059.9399999999987"/>
    <n v="4206.66"/>
    <n v="0"/>
    <n v="4016.1299999999974"/>
    <n v="2188.4700000000012"/>
    <n v="2712.6900000000023"/>
    <x v="0"/>
    <x v="0"/>
    <s v="Valvole"/>
  </r>
  <r>
    <x v="5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4"/>
    <n v="47481.509999999995"/>
    <n v="74111.41"/>
    <x v="0"/>
    <n v="4169.74"/>
    <m/>
    <n v="0"/>
    <n v="627.92999999999995"/>
    <n v="6968.09"/>
    <n v="11437.15"/>
    <n v="0"/>
    <n v="0"/>
    <n v="1756.83"/>
    <n v="30496.83"/>
    <n v="4505.9799999999996"/>
    <n v="1657.1399999999994"/>
    <n v="10551.919999999998"/>
    <n v="545.57999999999447"/>
    <n v="0"/>
    <n v="0"/>
    <n v="3481.9799999999996"/>
    <n v="6647.9599999999991"/>
    <n v="0"/>
    <n v="6651.8500000000058"/>
    <n v="16046.969999999998"/>
    <n v="0"/>
    <x v="0"/>
    <x v="0"/>
    <s v="Valvole"/>
  </r>
  <r>
    <x v="52"/>
    <x v="5"/>
    <n v="2677.27"/>
    <n v="6006.6"/>
    <x v="0"/>
    <m/>
    <n v="540.71"/>
    <n v="0"/>
    <n v="558.54999999999995"/>
    <n v="0"/>
    <n v="800.49"/>
    <n v="0"/>
    <n v="0"/>
    <n v="0"/>
    <n v="2084.73"/>
    <n v="1426.38"/>
    <n v="759.95999999999958"/>
    <n v="0"/>
    <n v="0"/>
    <n v="0"/>
    <n v="0"/>
    <n v="715.61999999999989"/>
    <n v="0"/>
    <n v="0"/>
    <n v="726.89000000000033"/>
    <n v="535.27"/>
    <n v="1324.0699999999997"/>
    <x v="0"/>
    <x v="0"/>
    <s v="Valvole"/>
  </r>
  <r>
    <x v="5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8"/>
    <n v="10743.12"/>
    <n v="18619.72"/>
    <x v="0"/>
    <m/>
    <m/>
    <n v="0"/>
    <n v="1326.17"/>
    <n v="0"/>
    <n v="914.54"/>
    <n v="0"/>
    <n v="1475.77"/>
    <n v="0"/>
    <n v="3802.1"/>
    <n v="0"/>
    <n v="1146.1599999999999"/>
    <n v="1827.01"/>
    <n v="2323.7600000000002"/>
    <n v="0"/>
    <n v="0"/>
    <n v="4422.3999999999996"/>
    <n v="2530.8500000000004"/>
    <n v="2473.5"/>
    <n v="3080.159999999998"/>
    <n v="2020.2100000000009"/>
    <n v="3554.7700000000004"/>
    <x v="0"/>
    <x v="0"/>
    <s v="Valvole"/>
  </r>
  <r>
    <x v="52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1"/>
    <n v="1696.77"/>
    <n v="830.86"/>
    <x v="0"/>
    <m/>
    <m/>
    <n v="917.18"/>
    <n v="0"/>
    <n v="0"/>
    <n v="0"/>
    <n v="0"/>
    <n v="830.86"/>
    <n v="0"/>
    <n v="0"/>
    <n v="0"/>
    <n v="0"/>
    <n v="0"/>
    <n v="0"/>
    <n v="0"/>
    <n v="0"/>
    <n v="779.59"/>
    <n v="0"/>
    <n v="0"/>
    <n v="0"/>
    <n v="0"/>
    <n v="0"/>
    <x v="0"/>
    <x v="0"/>
    <s v="Valvole"/>
  </r>
  <r>
    <x v="52"/>
    <x v="12"/>
    <n v="0"/>
    <n v="2763.17"/>
    <x v="0"/>
    <m/>
    <m/>
    <n v="0"/>
    <n v="0"/>
    <n v="0"/>
    <n v="528.55999999999995"/>
    <n v="0"/>
    <n v="0"/>
    <n v="0"/>
    <n v="526.6400000000001"/>
    <n v="0"/>
    <n v="678.68000000000006"/>
    <n v="0"/>
    <n v="0"/>
    <n v="0"/>
    <n v="0"/>
    <n v="0"/>
    <n v="1029.29"/>
    <n v="0"/>
    <n v="0"/>
    <n v="0"/>
    <n v="512.59999999999991"/>
    <x v="0"/>
    <x v="0"/>
    <s v="Valvole"/>
  </r>
  <r>
    <x v="52"/>
    <x v="13"/>
    <n v="12152.57"/>
    <n v="16675.07"/>
    <x v="0"/>
    <m/>
    <n v="2413.9"/>
    <n v="2074.29"/>
    <n v="1603.94"/>
    <n v="0"/>
    <n v="953.9399999999996"/>
    <n v="567.02"/>
    <n v="3308.4299999999994"/>
    <n v="3954.4500000000003"/>
    <n v="0"/>
    <n v="0"/>
    <n v="1886.7800000000007"/>
    <n v="0"/>
    <n v="1764.8799999999992"/>
    <n v="0"/>
    <n v="0"/>
    <n v="3073.66"/>
    <n v="983.60000000000218"/>
    <n v="2483.1499999999996"/>
    <n v="3759.5999999999985"/>
    <n v="0"/>
    <n v="1208.7000000000007"/>
    <x v="0"/>
    <x v="0"/>
    <s v="Valvole"/>
  </r>
  <r>
    <x v="52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6"/>
    <n v="42957.119999999995"/>
    <n v="62292.47"/>
    <x v="0"/>
    <n v="1192.83"/>
    <n v="4017.23"/>
    <n v="2536.58"/>
    <n v="11102.810000000001"/>
    <n v="0"/>
    <n v="17972.349999999999"/>
    <n v="0"/>
    <n v="0"/>
    <n v="12403.69"/>
    <n v="1301.489999999998"/>
    <n v="5379.1799999999985"/>
    <n v="5648.9000000000015"/>
    <n v="2026.4500000000007"/>
    <n v="2156.5299999999988"/>
    <n v="0"/>
    <n v="0"/>
    <n v="7920.9199999999983"/>
    <n v="3276.1000000000058"/>
    <n v="3557.8999999999978"/>
    <n v="8877.489999999998"/>
    <n v="7939.57"/>
    <n v="6652.5199999999968"/>
    <x v="0"/>
    <x v="0"/>
    <s v="Valvole"/>
  </r>
  <r>
    <x v="5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52"/>
    <x v="20"/>
    <n v="43443.700000000004"/>
    <n v="48068.05"/>
    <x v="0"/>
    <m/>
    <n v="3517.45"/>
    <n v="1524.53"/>
    <n v="4472.1799999999994"/>
    <n v="932.8"/>
    <n v="4885.4999999999982"/>
    <n v="0"/>
    <n v="3038.6000000000022"/>
    <n v="3596.8"/>
    <n v="4311.7400000000016"/>
    <n v="13170.860000000004"/>
    <n v="5200.9699999999975"/>
    <n v="15452.920000000006"/>
    <n v="2794.9799999999996"/>
    <n v="0"/>
    <n v="0"/>
    <n v="2399.1800000000003"/>
    <n v="4178.8899999999994"/>
    <n v="2711.1099999999933"/>
    <n v="12012.240000000005"/>
    <n v="3655.5"/>
    <n v="2881.8099999999977"/>
    <x v="0"/>
    <x v="0"/>
    <s v="Valvole"/>
  </r>
  <r>
    <x v="52"/>
    <x v="21"/>
    <n v="18230.55"/>
    <n v="38854.589999999997"/>
    <x v="0"/>
    <n v="1162.82"/>
    <n v="8186.12"/>
    <n v="1680.49"/>
    <n v="2196.170000000001"/>
    <n v="1820.7000000000003"/>
    <n v="5089.66"/>
    <n v="0"/>
    <n v="6748.5"/>
    <n v="3493.88"/>
    <n v="1459.75"/>
    <n v="0"/>
    <n v="4140.9599999999991"/>
    <n v="2979.8199999999988"/>
    <n v="3473.2799999999988"/>
    <n v="0"/>
    <n v="0"/>
    <n v="4048.6399999999994"/>
    <n v="5783.2599999999984"/>
    <n v="3044.2000000000007"/>
    <n v="1776.8899999999994"/>
    <n v="0"/>
    <n v="9085.7400000000052"/>
    <x v="0"/>
    <x v="0"/>
    <s v="Valvole"/>
  </r>
  <r>
    <x v="5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2"/>
    <n v="14818.36"/>
    <n v="9966.36"/>
    <x v="0"/>
    <m/>
    <m/>
    <n v="0"/>
    <n v="0"/>
    <n v="0"/>
    <n v="0"/>
    <n v="0"/>
    <n v="0"/>
    <n v="6012.88"/>
    <n v="1837.38"/>
    <n v="1168.5"/>
    <n v="988"/>
    <n v="1665.2499999999991"/>
    <n v="975"/>
    <n v="1520"/>
    <n v="0"/>
    <n v="1570.3500000000004"/>
    <n v="3759.5999999999995"/>
    <n v="475"/>
    <n v="0"/>
    <n v="2406.380000000001"/>
    <n v="0"/>
    <x v="0"/>
    <x v="0"/>
    <s v="Docce e Vasche"/>
  </r>
  <r>
    <x v="5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5"/>
    <n v="4800.5"/>
    <n v="11493.210000000001"/>
    <x v="0"/>
    <m/>
    <m/>
    <n v="0"/>
    <n v="0"/>
    <n v="0"/>
    <n v="0"/>
    <n v="0"/>
    <n v="0"/>
    <n v="198"/>
    <n v="5082.95"/>
    <n v="1131.5"/>
    <n v="1601.4000000000005"/>
    <n v="1252.5"/>
    <n v="1154.3999999999996"/>
    <n v="963"/>
    <n v="0"/>
    <n v="148.5"/>
    <n v="2710.76"/>
    <n v="688.5"/>
    <n v="525.20000000000073"/>
    <n v="418.5"/>
    <n v="2108.6000000000004"/>
    <x v="0"/>
    <x v="0"/>
    <s v="Docce e Vasche"/>
  </r>
  <r>
    <x v="5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9"/>
    <n v="4356.45"/>
    <n v="3139.3999999999996"/>
    <x v="0"/>
    <m/>
    <m/>
    <n v="0"/>
    <n v="0"/>
    <n v="0"/>
    <n v="0"/>
    <n v="0"/>
    <n v="0"/>
    <n v="648"/>
    <n v="1497.6"/>
    <n v="0"/>
    <n v="0"/>
    <n v="466.5"/>
    <n v="353.60000000000014"/>
    <n v="750"/>
    <n v="0"/>
    <n v="1203.75"/>
    <n v="0"/>
    <n v="0"/>
    <n v="0"/>
    <n v="1288.1999999999998"/>
    <n v="317.20000000000005"/>
    <x v="0"/>
    <x v="0"/>
    <s v="Docce e Vasche"/>
  </r>
  <r>
    <x v="5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2"/>
    <n v="0"/>
    <n v="1697.28"/>
    <x v="0"/>
    <m/>
    <m/>
    <n v="0"/>
    <n v="0"/>
    <n v="0"/>
    <n v="0"/>
    <n v="0"/>
    <n v="0"/>
    <n v="0"/>
    <n v="1697.28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3"/>
    <n v="8746.75"/>
    <n v="22714.6"/>
    <x v="0"/>
    <m/>
    <m/>
    <n v="0"/>
    <n v="0"/>
    <n v="0"/>
    <n v="0"/>
    <n v="0"/>
    <n v="0"/>
    <n v="3337"/>
    <n v="12266.45"/>
    <n v="465.5"/>
    <n v="4167.5999999999985"/>
    <n v="280.25"/>
    <n v="1612"/>
    <n v="0"/>
    <n v="0"/>
    <n v="1030.25"/>
    <n v="2075.6000000000022"/>
    <n v="1482"/>
    <n v="441.19999999999709"/>
    <n v="2151.75"/>
    <n v="5064.7999999999993"/>
    <x v="0"/>
    <x v="0"/>
    <s v="Docce e Vasche"/>
  </r>
  <r>
    <x v="5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6"/>
    <n v="0"/>
    <n v="344"/>
    <x v="0"/>
    <m/>
    <m/>
    <n v="0"/>
    <n v="0"/>
    <n v="0"/>
    <n v="0"/>
    <n v="0"/>
    <n v="0"/>
    <n v="0"/>
    <n v="0"/>
    <n v="0"/>
    <n v="344"/>
    <n v="0"/>
    <n v="0"/>
    <n v="0"/>
    <n v="0"/>
    <n v="0"/>
    <n v="0"/>
    <n v="0"/>
    <n v="0"/>
    <n v="0"/>
    <n v="0"/>
    <x v="0"/>
    <x v="0"/>
    <s v="Docce e Vasche"/>
  </r>
  <r>
    <x v="53"/>
    <x v="17"/>
    <n v="6687.43"/>
    <n v="7272.69"/>
    <x v="0"/>
    <m/>
    <m/>
    <n v="0"/>
    <n v="0"/>
    <n v="0"/>
    <n v="0"/>
    <n v="0"/>
    <n v="0"/>
    <n v="577.88"/>
    <n v="5796.74"/>
    <n v="0"/>
    <n v="0"/>
    <n v="6109.55"/>
    <n v="0"/>
    <n v="0"/>
    <n v="0"/>
    <n v="0"/>
    <n v="149.38000000000011"/>
    <n v="0"/>
    <n v="1326.5699999999997"/>
    <n v="0"/>
    <n v="0"/>
    <x v="0"/>
    <x v="0"/>
    <s v="Docce e Vasche"/>
  </r>
  <r>
    <x v="5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3"/>
    <x v="19"/>
    <n v="9880.15"/>
    <n v="13005.54"/>
    <x v="0"/>
    <m/>
    <m/>
    <n v="0"/>
    <n v="0"/>
    <n v="0"/>
    <n v="0"/>
    <n v="0"/>
    <n v="0"/>
    <n v="0"/>
    <n v="7615.6"/>
    <n v="0"/>
    <n v="4078.6399999999994"/>
    <n v="175.5"/>
    <n v="0"/>
    <n v="0"/>
    <n v="0"/>
    <n v="8507.65"/>
    <n v="397.80000000000109"/>
    <n v="283.5"/>
    <n v="0"/>
    <n v="913.5"/>
    <n v="452.39999999999964"/>
    <x v="0"/>
    <x v="0"/>
    <s v="Docce e Vasche"/>
  </r>
  <r>
    <x v="53"/>
    <x v="20"/>
    <n v="15683.25"/>
    <n v="26152.25"/>
    <x v="0"/>
    <m/>
    <m/>
    <n v="0"/>
    <n v="0"/>
    <n v="0"/>
    <n v="0"/>
    <n v="0"/>
    <n v="0"/>
    <n v="3888"/>
    <n v="11414.2"/>
    <n v="965.5"/>
    <n v="1829.5"/>
    <n v="1801"/>
    <n v="2345"/>
    <n v="1985.75"/>
    <n v="-11"/>
    <n v="3260.75"/>
    <n v="6969.7999999999993"/>
    <n v="1267.5"/>
    <n v="1090"/>
    <n v="2514.75"/>
    <n v="2220"/>
    <x v="0"/>
    <x v="0"/>
    <s v="Docce e Vasche"/>
  </r>
  <r>
    <x v="53"/>
    <x v="21"/>
    <n v="1198.3699999999999"/>
    <n v="3621.7"/>
    <x v="0"/>
    <m/>
    <m/>
    <n v="0"/>
    <n v="0"/>
    <n v="0"/>
    <n v="0"/>
    <n v="0"/>
    <n v="0"/>
    <n v="0"/>
    <n v="0"/>
    <n v="0"/>
    <n v="1543.78"/>
    <n v="0"/>
    <n v="-28.220000000000027"/>
    <n v="0"/>
    <n v="0"/>
    <n v="0"/>
    <n v="0"/>
    <n v="0"/>
    <n v="907.77"/>
    <n v="1198.3699999999999"/>
    <n v="0"/>
    <x v="0"/>
    <x v="0"/>
    <s v="Docce e Vasche"/>
  </r>
  <r>
    <x v="5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9"/>
    <n v="0"/>
    <n v="21204.13"/>
    <x v="0"/>
    <m/>
    <m/>
    <n v="0"/>
    <n v="0"/>
    <n v="0"/>
    <n v="0"/>
    <n v="0"/>
    <n v="0"/>
    <n v="0"/>
    <n v="0"/>
    <n v="0"/>
    <n v="0"/>
    <n v="0"/>
    <n v="17046"/>
    <n v="0"/>
    <n v="0"/>
    <n v="0"/>
    <n v="480"/>
    <n v="0"/>
    <n v="3678.130000000001"/>
    <n v="0"/>
    <n v="160.64999999999782"/>
    <x v="0"/>
    <x v="0"/>
    <s v="Climatizzazione"/>
  </r>
  <r>
    <x v="54"/>
    <x v="10"/>
    <n v="25502.06"/>
    <n v="11168.55"/>
    <x v="0"/>
    <m/>
    <m/>
    <n v="1006.98"/>
    <n v="357.07000000000005"/>
    <n v="7391"/>
    <n v="1007.9699999999999"/>
    <n v="5831"/>
    <n v="275.23"/>
    <n v="989"/>
    <n v="4259.58"/>
    <n v="3380"/>
    <n v="2477.9799999999996"/>
    <n v="6904.0800000000017"/>
    <n v="2790.7199999999993"/>
    <n v="-1224.0200000000004"/>
    <n v="0"/>
    <n v="0"/>
    <n v="0"/>
    <n v="1224.0200000000004"/>
    <n v="0"/>
    <n v="0"/>
    <n v="216.98999999999978"/>
    <x v="0"/>
    <x v="0"/>
    <s v="Climatizzazione"/>
  </r>
  <r>
    <x v="5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3"/>
    <n v="17867.3"/>
    <n v="40859.219999999994"/>
    <x v="0"/>
    <m/>
    <m/>
    <n v="12365.949999999999"/>
    <n v="908.02"/>
    <n v="615"/>
    <n v="2204.8900000000003"/>
    <n v="0"/>
    <n v="1301.9999999999995"/>
    <n v="0"/>
    <n v="645.05000000000018"/>
    <n v="0"/>
    <n v="5940.2100000000019"/>
    <n v="4886.3500000000004"/>
    <n v="13276.239999999998"/>
    <n v="-4886.3500000000004"/>
    <n v="4397.1100000000042"/>
    <n v="-649"/>
    <n v="-997.18000000000757"/>
    <n v="3287.5000000000018"/>
    <n v="10935.029999999999"/>
    <n v="2247.8499999999985"/>
    <n v="6739.9900000000125"/>
    <x v="0"/>
    <x v="0"/>
    <s v="Climatizzazione"/>
  </r>
  <r>
    <x v="54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6"/>
    <n v="267166.43999999989"/>
    <n v="287501.35999999987"/>
    <x v="0"/>
    <m/>
    <m/>
    <n v="20338.46"/>
    <n v="114295.94999999998"/>
    <n v="61965.54"/>
    <n v="7598.3600000000297"/>
    <n v="2952.6100000000006"/>
    <n v="0"/>
    <n v="19531.510000000009"/>
    <n v="6367.7399999999616"/>
    <n v="55518.900000000009"/>
    <n v="13365.040000000125"/>
    <n v="128819.88999999978"/>
    <n v="38471.879999999946"/>
    <n v="-85545.829999999783"/>
    <n v="49184.91"/>
    <n v="6903.8199999998615"/>
    <n v="26338.019999999902"/>
    <n v="29204.300000000047"/>
    <n v="4402.2200000000012"/>
    <n v="27477.239999999962"/>
    <n v="28198.48000000004"/>
    <x v="0"/>
    <x v="0"/>
    <s v="Climatizzazione"/>
  </r>
  <r>
    <x v="54"/>
    <x v="17"/>
    <n v="5529.79"/>
    <n v="0"/>
    <x v="0"/>
    <m/>
    <m/>
    <n v="0"/>
    <n v="0"/>
    <n v="0"/>
    <n v="0"/>
    <n v="0"/>
    <n v="0"/>
    <n v="5529.79"/>
    <n v="0"/>
    <n v="0"/>
    <n v="0"/>
    <n v="2158.9000000000005"/>
    <n v="0"/>
    <n v="-2158.9000000000005"/>
    <n v="0"/>
    <n v="0"/>
    <n v="0"/>
    <n v="0"/>
    <n v="0"/>
    <n v="0"/>
    <n v="0"/>
    <x v="0"/>
    <x v="0"/>
    <s v="Climatizzazione"/>
  </r>
  <r>
    <x v="5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4"/>
    <x v="19"/>
    <n v="36283.72"/>
    <n v="150514.68"/>
    <x v="0"/>
    <m/>
    <m/>
    <n v="16312.59"/>
    <n v="16680.689999999999"/>
    <n v="1385.2799999999988"/>
    <n v="11978.369999999999"/>
    <n v="0"/>
    <n v="5886.0900000000111"/>
    <n v="0"/>
    <n v="0"/>
    <n v="0"/>
    <n v="143.4600000000064"/>
    <n v="2859.0099999999911"/>
    <n v="29700.409999999996"/>
    <n v="-2859.0099999999948"/>
    <n v="6136.4000000000015"/>
    <n v="1878.1699999999983"/>
    <n v="46533.480000000025"/>
    <n v="16707.680000000011"/>
    <n v="33455.77999999997"/>
    <n v="0"/>
    <n v="21091.459999999934"/>
    <x v="0"/>
    <x v="0"/>
    <s v="Climatizzazione"/>
  </r>
  <r>
    <x v="54"/>
    <x v="20"/>
    <n v="357700.86999999994"/>
    <n v="291117.28000000014"/>
    <x v="0"/>
    <m/>
    <m/>
    <n v="31480.57"/>
    <n v="46812.249999999993"/>
    <n v="12498.880000000005"/>
    <n v="10504.790000000015"/>
    <n v="0"/>
    <n v="52794.330000000016"/>
    <n v="22457.46"/>
    <n v="10693.490000000034"/>
    <n v="91510.920000000013"/>
    <n v="37609.789999999819"/>
    <n v="206889.43999999983"/>
    <n v="47591.250000000087"/>
    <n v="-94319.87999999983"/>
    <n v="29396.810000000085"/>
    <n v="31653.109999999811"/>
    <n v="21212.159999999945"/>
    <n v="29868.73000000004"/>
    <n v="8840.7700000000768"/>
    <n v="25661.640000000072"/>
    <n v="18720.849999999977"/>
    <x v="0"/>
    <x v="0"/>
    <s v="Climatizzazione"/>
  </r>
  <r>
    <x v="5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5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2"/>
    <n v="40788.15"/>
    <n v="41746.129999999997"/>
    <x v="0"/>
    <n v="4634.78"/>
    <n v="2758.5399999999991"/>
    <n v="5578.7600000000011"/>
    <n v="1749.2900000000009"/>
    <n v="2476.619999999999"/>
    <n v="7318.5199999999986"/>
    <n v="0"/>
    <n v="3845.1100000000006"/>
    <n v="4798.2599999999948"/>
    <n v="4591.3800000000047"/>
    <n v="2181.7099999999991"/>
    <n v="4623.2199999999939"/>
    <n v="3265.9000000000015"/>
    <n v="3089.260000000002"/>
    <n v="6922.1000000000022"/>
    <n v="1963.7100000000064"/>
    <n v="2696.0699999999997"/>
    <n v="5158.8999999999942"/>
    <n v="6143.7100000000028"/>
    <n v="4557.9599999999991"/>
    <n v="2090.239999999998"/>
    <n v="0"/>
    <x v="0"/>
    <x v="0"/>
    <s v="Isolanti"/>
  </r>
  <r>
    <x v="55"/>
    <x v="3"/>
    <n v="998.91000000000008"/>
    <n v="998.91000000000008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8.91000000000008"/>
    <n v="0"/>
    <x v="0"/>
    <x v="0"/>
    <s v="Isolanti"/>
  </r>
  <r>
    <x v="55"/>
    <x v="4"/>
    <n v="0"/>
    <n v="39301.759999999995"/>
    <x v="0"/>
    <m/>
    <n v="0"/>
    <n v="0"/>
    <n v="0"/>
    <n v="0"/>
    <n v="13217.42"/>
    <n v="0"/>
    <n v="4979.4299999999985"/>
    <n v="0"/>
    <n v="0"/>
    <n v="0"/>
    <n v="4844.5899999999965"/>
    <n v="0"/>
    <n v="0"/>
    <n v="0"/>
    <n v="1255.1300000000047"/>
    <n v="0"/>
    <n v="0"/>
    <n v="0"/>
    <n v="15005.189999999995"/>
    <n v="0"/>
    <n v="0"/>
    <x v="0"/>
    <x v="0"/>
    <s v="Isolanti"/>
  </r>
  <r>
    <x v="55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7"/>
    <n v="1280.02"/>
    <n v="678.28"/>
    <x v="0"/>
    <m/>
    <n v="0"/>
    <n v="676.1"/>
    <n v="0"/>
    <n v="0"/>
    <n v="634.75999999999988"/>
    <n v="0"/>
    <n v="43.520000000000095"/>
    <n v="0"/>
    <n v="0"/>
    <n v="0"/>
    <n v="0"/>
    <n v="0"/>
    <n v="0"/>
    <n v="0"/>
    <n v="0"/>
    <n v="603.91999999999996"/>
    <n v="0"/>
    <n v="0"/>
    <n v="0"/>
    <n v="0"/>
    <n v="0"/>
    <x v="0"/>
    <x v="0"/>
    <s v="Isolanti"/>
  </r>
  <r>
    <x v="55"/>
    <x v="8"/>
    <n v="28498.02"/>
    <n v="4140.8199999999988"/>
    <x v="0"/>
    <m/>
    <n v="52.16"/>
    <n v="0"/>
    <n v="162.42999999999998"/>
    <n v="7560.84"/>
    <n v="0"/>
    <n v="2965.7999999999993"/>
    <n v="0"/>
    <n v="3772.1200000000008"/>
    <n v="0"/>
    <n v="6818.7699999999986"/>
    <n v="1258.94"/>
    <n v="1911.8100000000013"/>
    <n v="0"/>
    <n v="2047.9900000000016"/>
    <n v="1144.1900000000003"/>
    <n v="235.0099999999984"/>
    <n v="0"/>
    <n v="1662.5800000000017"/>
    <n v="0"/>
    <n v="1523.0999999999985"/>
    <n v="1258.9399999999996"/>
    <x v="0"/>
    <x v="0"/>
    <s v="Isolanti"/>
  </r>
  <r>
    <x v="55"/>
    <x v="9"/>
    <n v="1761.46"/>
    <n v="2817.7099999999996"/>
    <x v="0"/>
    <m/>
    <n v="0"/>
    <n v="0"/>
    <n v="0"/>
    <n v="572.38"/>
    <n v="0"/>
    <n v="0"/>
    <n v="0"/>
    <n v="0"/>
    <n v="0"/>
    <n v="1189.08"/>
    <n v="0"/>
    <n v="0"/>
    <n v="0"/>
    <n v="0"/>
    <n v="0"/>
    <n v="0"/>
    <n v="2273.84"/>
    <n v="0"/>
    <n v="543.86999999999944"/>
    <n v="0"/>
    <n v="-41.869999999999436"/>
    <x v="0"/>
    <x v="0"/>
    <s v="Isolanti"/>
  </r>
  <r>
    <x v="55"/>
    <x v="10"/>
    <n v="2762.2800000000007"/>
    <n v="5054.3200000000015"/>
    <x v="0"/>
    <n v="738.48"/>
    <n v="0"/>
    <n v="0"/>
    <n v="815.66000000000008"/>
    <n v="0"/>
    <n v="894.7199999999998"/>
    <n v="0"/>
    <n v="-8.7599999999999909"/>
    <n v="537.72000000000014"/>
    <n v="0"/>
    <n v="490.62000000000012"/>
    <n v="1990.9100000000005"/>
    <n v="0"/>
    <n v="0"/>
    <n v="0"/>
    <n v="0"/>
    <n v="995.46"/>
    <n v="0"/>
    <n v="0"/>
    <n v="1361.7900000000004"/>
    <n v="0"/>
    <n v="0"/>
    <x v="0"/>
    <x v="0"/>
    <s v="Isolanti"/>
  </r>
  <r>
    <x v="55"/>
    <x v="11"/>
    <n v="13926.419999999998"/>
    <n v="12935.46"/>
    <x v="0"/>
    <n v="3841.4299999999989"/>
    <n v="1197.6199999999999"/>
    <n v="1211.1800000000007"/>
    <n v="1070.1599999999999"/>
    <n v="943.04999999999927"/>
    <n v="0"/>
    <n v="0"/>
    <n v="2438.04"/>
    <n v="824.79"/>
    <n v="997.69999999999982"/>
    <n v="849.36999999999989"/>
    <n v="0"/>
    <n v="70.400000000001455"/>
    <n v="1396.9900000000007"/>
    <n v="1590.6399999999985"/>
    <n v="1722.619999999999"/>
    <n v="3180.41"/>
    <n v="1861.7800000000007"/>
    <n v="0"/>
    <n v="835.39999999999964"/>
    <n v="1415.1499999999996"/>
    <n v="4033.3700000000008"/>
    <x v="0"/>
    <x v="0"/>
    <s v="Isolanti"/>
  </r>
  <r>
    <x v="55"/>
    <x v="12"/>
    <n v="7354.5299999999988"/>
    <n v="14371.549999999996"/>
    <x v="0"/>
    <n v="1321.56"/>
    <n v="0"/>
    <n v="1106.1600000000003"/>
    <n v="2046.97"/>
    <n v="0"/>
    <n v="1192.3400000000004"/>
    <n v="0"/>
    <n v="2907.1399999999994"/>
    <n v="1069.94"/>
    <n v="1041.7400000000007"/>
    <n v="720.13999999999942"/>
    <n v="1039.8899999999994"/>
    <n v="0"/>
    <n v="1010.5499999999993"/>
    <n v="735.41999999999916"/>
    <n v="1695.9699999999993"/>
    <n v="1103.7700000000004"/>
    <n v="2139.409999999998"/>
    <n v="0"/>
    <n v="0"/>
    <n v="1297.54"/>
    <n v="1428.58"/>
    <x v="0"/>
    <x v="0"/>
    <s v="Isolanti"/>
  </r>
  <r>
    <x v="55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14"/>
    <n v="63719.630000000005"/>
    <n v="49693.359999999993"/>
    <x v="0"/>
    <n v="9062.83"/>
    <n v="3156.5000000000005"/>
    <n v="5200.74"/>
    <n v="5333.4600000000009"/>
    <n v="4356.3300000000017"/>
    <n v="1949.9699999999993"/>
    <n v="6547.3199999999961"/>
    <n v="5087.4799999999996"/>
    <n v="5320.2300000000032"/>
    <n v="3303.34"/>
    <n v="6575.9700000000048"/>
    <n v="6765.1700000000055"/>
    <n v="9805.9099999999962"/>
    <n v="7322.2999999999956"/>
    <n v="3965.9500000000044"/>
    <n v="354.75000000000728"/>
    <n v="5789.010000000002"/>
    <n v="6310.4799999999886"/>
    <n v="4172.57"/>
    <n v="7187.1399999999994"/>
    <n v="2922.7699999999968"/>
    <n v="6430.2899999999936"/>
    <x v="0"/>
    <x v="0"/>
    <s v="Isolanti"/>
  </r>
  <r>
    <x v="55"/>
    <x v="15"/>
    <n v="6031.7400000000016"/>
    <n v="11332.65"/>
    <x v="0"/>
    <m/>
    <n v="0"/>
    <n v="0"/>
    <n v="0"/>
    <n v="0"/>
    <n v="1989.7400000000005"/>
    <n v="0"/>
    <n v="0"/>
    <n v="0"/>
    <n v="0"/>
    <n v="4203.2100000000009"/>
    <n v="3070.630000000001"/>
    <n v="0"/>
    <n v="155.98999999999887"/>
    <n v="0"/>
    <n v="1574.1000000000004"/>
    <n v="0"/>
    <n v="0"/>
    <n v="0"/>
    <n v="2713.659999999998"/>
    <n v="1828.5300000000007"/>
    <n v="0"/>
    <x v="0"/>
    <x v="0"/>
    <s v="Isolanti"/>
  </r>
  <r>
    <x v="55"/>
    <x v="16"/>
    <n v="26216.5"/>
    <n v="69231.299999999988"/>
    <x v="0"/>
    <m/>
    <n v="0"/>
    <n v="3897.4800000000005"/>
    <n v="2917.61"/>
    <n v="0"/>
    <n v="3080.860000000001"/>
    <n v="0"/>
    <n v="3691.5999999999985"/>
    <n v="6156.2999999999984"/>
    <n v="4643.8899999999994"/>
    <n v="0"/>
    <n v="7995.8499999999985"/>
    <n v="4289.1000000000004"/>
    <n v="8721.0200000000041"/>
    <n v="0"/>
    <n v="193.07999999999811"/>
    <n v="4433.6200000000008"/>
    <n v="10345.279999999995"/>
    <n v="0"/>
    <n v="20202.109999999993"/>
    <n v="7440"/>
    <n v="0"/>
    <x v="0"/>
    <x v="0"/>
    <s v="Isolanti"/>
  </r>
  <r>
    <x v="55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Isolanti"/>
  </r>
  <r>
    <x v="55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3.95"/>
    <x v="0"/>
    <x v="0"/>
    <s v="Isolanti"/>
  </r>
  <r>
    <x v="55"/>
    <x v="20"/>
    <n v="9239.840000000002"/>
    <n v="13589.000000000004"/>
    <x v="0"/>
    <n v="238.5"/>
    <n v="1011.8599999999999"/>
    <n v="1820.71"/>
    <n v="2894.3200000000006"/>
    <n v="0"/>
    <n v="1535.1599999999999"/>
    <n v="0"/>
    <n v="787.98999999999887"/>
    <n v="528.46000000000049"/>
    <n v="739.09000000000015"/>
    <n v="113.21000000000004"/>
    <n v="3445.7300000000005"/>
    <n v="4674.18"/>
    <n v="1399.1400000000012"/>
    <n v="0"/>
    <n v="0"/>
    <n v="659.8100000000004"/>
    <n v="1018.6200000000008"/>
    <n v="729.48000000000047"/>
    <n v="281.60000000000218"/>
    <n v="475.48999999999978"/>
    <n v="569.28999999999724"/>
    <x v="0"/>
    <x v="0"/>
    <s v="Isolanti"/>
  </r>
  <r>
    <x v="55"/>
    <x v="21"/>
    <n v="44739.65"/>
    <n v="79735.27"/>
    <x v="0"/>
    <n v="3224.87"/>
    <n v="3232.28"/>
    <n v="3906.8200000000006"/>
    <n v="6791.2100000000009"/>
    <n v="942.79"/>
    <n v="5875.6399999999994"/>
    <n v="819.47000000000025"/>
    <n v="6161.3100000000013"/>
    <n v="3510.380000000001"/>
    <n v="8621.57"/>
    <n v="0"/>
    <n v="7779.1100000000006"/>
    <n v="5183.7199999999975"/>
    <n v="12261.879999999997"/>
    <n v="2604.2100000000028"/>
    <n v="2302.5000000000073"/>
    <n v="6481.2599999999984"/>
    <n v="5635.489999999998"/>
    <n v="4771.07"/>
    <n v="7779.2200000000012"/>
    <n v="13295.060000000001"/>
    <n v="5839.8899999999994"/>
    <x v="0"/>
    <x v="0"/>
    <s v="Isolanti"/>
  </r>
  <r>
    <x v="5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2"/>
    <n v="2661.75"/>
    <n v="970.20000000000016"/>
    <x v="0"/>
    <m/>
    <m/>
    <n v="0"/>
    <n v="466.65"/>
    <n v="0"/>
    <n v="215.55000000000007"/>
    <n v="0"/>
    <n v="0"/>
    <n v="507.6"/>
    <n v="76.949999999999932"/>
    <n v="439.65"/>
    <n v="100.80000000000007"/>
    <n v="1219.5"/>
    <n v="0"/>
    <n v="0"/>
    <n v="0"/>
    <n v="13.5"/>
    <n v="16.199999999999932"/>
    <n v="443.69999999999982"/>
    <n v="56.25"/>
    <n v="37.800000000000182"/>
    <n v="0"/>
    <x v="0"/>
    <x v="0"/>
    <s v="Docce e Vasche"/>
  </r>
  <r>
    <x v="56"/>
    <x v="3"/>
    <n v="1410.3"/>
    <n v="2755.8"/>
    <x v="0"/>
    <m/>
    <m/>
    <n v="0"/>
    <n v="472.95"/>
    <n v="0"/>
    <n v="23.400000000000034"/>
    <n v="0"/>
    <n v="174.14999999999998"/>
    <n v="438.75"/>
    <n v="104.39999999999998"/>
    <n v="320.39999999999998"/>
    <n v="0"/>
    <n v="269.10000000000002"/>
    <n v="1934.5499999999997"/>
    <n v="0"/>
    <n v="0"/>
    <n v="0"/>
    <n v="0"/>
    <n v="382.04999999999995"/>
    <n v="46.350000000000364"/>
    <n v="0"/>
    <n v="189"/>
    <x v="0"/>
    <x v="0"/>
    <s v="Docce e Vasche"/>
  </r>
  <r>
    <x v="56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7"/>
    <n v="474.06"/>
    <n v="1512.89"/>
    <x v="0"/>
    <m/>
    <m/>
    <n v="0"/>
    <n v="492.11"/>
    <n v="0"/>
    <n v="417.53"/>
    <n v="0"/>
    <n v="0"/>
    <n v="474.06"/>
    <n v="0"/>
    <n v="0"/>
    <n v="0"/>
    <n v="0"/>
    <n v="603.25000000000011"/>
    <n v="0"/>
    <n v="0"/>
    <n v="0"/>
    <n v="0"/>
    <n v="0"/>
    <n v="0"/>
    <n v="0"/>
    <n v="0"/>
    <x v="0"/>
    <x v="0"/>
    <s v="Docce e Vasche"/>
  </r>
  <r>
    <x v="56"/>
    <x v="8"/>
    <n v="2944.56"/>
    <n v="8304.4"/>
    <x v="0"/>
    <m/>
    <m/>
    <n v="0"/>
    <n v="2465.36"/>
    <n v="0"/>
    <n v="1636.9299999999998"/>
    <n v="0"/>
    <n v="431.27999999999975"/>
    <n v="347.23"/>
    <n v="1056.1199999999999"/>
    <n v="0"/>
    <n v="1118.6400000000003"/>
    <n v="376.67999999999995"/>
    <n v="0"/>
    <n v="0"/>
    <n v="0"/>
    <n v="1081.1100000000001"/>
    <n v="325.82999999999993"/>
    <n v="208.04999999999995"/>
    <n v="338.75"/>
    <n v="931.49"/>
    <n v="660.72000000000025"/>
    <x v="0"/>
    <x v="0"/>
    <s v="Docce e Vasche"/>
  </r>
  <r>
    <x v="5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0"/>
    <n v="1402.65"/>
    <n v="835.65"/>
    <x v="0"/>
    <m/>
    <m/>
    <n v="0"/>
    <n v="40.5"/>
    <n v="0"/>
    <n v="40.5"/>
    <n v="0"/>
    <n v="0"/>
    <n v="417.6"/>
    <n v="60.75"/>
    <n v="970.65"/>
    <n v="283.05"/>
    <n v="0"/>
    <n v="0"/>
    <n v="0"/>
    <n v="368.99999999999994"/>
    <n v="0"/>
    <n v="0"/>
    <n v="14.400000000000091"/>
    <n v="41.850000000000023"/>
    <n v="0"/>
    <n v="0"/>
    <x v="0"/>
    <x v="0"/>
    <s v="Docce e Vasche"/>
  </r>
  <r>
    <x v="56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3"/>
    <n v="55528.87"/>
    <n v="81886.89"/>
    <x v="0"/>
    <m/>
    <m/>
    <n v="0"/>
    <n v="10397.200000000001"/>
    <n v="0"/>
    <n v="3856.0199999999986"/>
    <n v="0"/>
    <n v="4308.3000000000011"/>
    <n v="19822.86"/>
    <n v="7343.1499999999978"/>
    <n v="4857"/>
    <n v="9329.5900000000038"/>
    <n v="9813.2200000000012"/>
    <n v="5365.6500000000015"/>
    <n v="601.19999999999709"/>
    <n v="2139.5699999999997"/>
    <n v="7788.5500000000029"/>
    <n v="17115.789999999994"/>
    <n v="3727.7999999999956"/>
    <n v="13113.379999999997"/>
    <n v="8918.2400000000052"/>
    <n v="14502.940000000002"/>
    <x v="0"/>
    <x v="0"/>
    <s v="Docce e Vasche"/>
  </r>
  <r>
    <x v="56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6"/>
    <n v="5432.48"/>
    <n v="21077.479999999996"/>
    <x v="0"/>
    <m/>
    <m/>
    <n v="0"/>
    <n v="1426.09"/>
    <n v="0"/>
    <n v="207.23000000000002"/>
    <n v="0"/>
    <n v="0"/>
    <n v="666.85"/>
    <n v="6021.8600000000006"/>
    <n v="439.65999999999997"/>
    <n v="4066.4599999999991"/>
    <n v="3297.41"/>
    <n v="3066.7200000000012"/>
    <n v="0"/>
    <n v="53.799999999999272"/>
    <n v="0"/>
    <n v="1588.9200000000019"/>
    <n v="402.59000000000015"/>
    <n v="4020.4299999999967"/>
    <n v="625.96999999999935"/>
    <n v="6242.130000000001"/>
    <x v="0"/>
    <x v="0"/>
    <s v="Docce e Vasche"/>
  </r>
  <r>
    <x v="5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6"/>
    <x v="20"/>
    <n v="1685.87"/>
    <n v="1311.94"/>
    <x v="0"/>
    <m/>
    <m/>
    <n v="0"/>
    <n v="315.25"/>
    <n v="0"/>
    <n v="372"/>
    <n v="0"/>
    <n v="0"/>
    <n v="865.25"/>
    <n v="0"/>
    <n v="389.94000000000005"/>
    <n v="334.65"/>
    <n v="0"/>
    <n v="0"/>
    <n v="430.67999999999984"/>
    <n v="0"/>
    <n v="0"/>
    <n v="290.04000000000008"/>
    <n v="0"/>
    <n v="0"/>
    <n v="0"/>
    <n v="45.1099999999999"/>
    <x v="0"/>
    <x v="0"/>
    <s v="Docce e Vasche"/>
  </r>
  <r>
    <x v="5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57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22.92"/>
    <x v="0"/>
    <x v="0"/>
    <s v="Climatizzazione"/>
  </r>
  <r>
    <x v="57"/>
    <x v="1"/>
    <n v="1033.6400000000001"/>
    <n v="1033.640000000000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3.6400000000001"/>
    <n v="0"/>
    <x v="0"/>
    <x v="0"/>
    <s v="Climatizzazione"/>
  </r>
  <r>
    <x v="57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4"/>
    <n v="78259.23000000001"/>
    <n v="87331.540000000008"/>
    <x v="0"/>
    <n v="1339.43"/>
    <n v="824.22"/>
    <n v="4054.0299999999997"/>
    <n v="6656.44"/>
    <n v="12983.55"/>
    <n v="12820.650000000001"/>
    <n v="0"/>
    <n v="5276.869999999999"/>
    <n v="6885.3900000000031"/>
    <n v="6717.989999999998"/>
    <n v="3180.9399999999987"/>
    <n v="7676.3899999999994"/>
    <n v="6442.0300000000025"/>
    <n v="29521.800000000003"/>
    <n v="5337.0299999999988"/>
    <n v="7593.1999999999971"/>
    <n v="8193.7299999999959"/>
    <n v="4704.4900000000052"/>
    <n v="29433.140000000007"/>
    <n v="5129.5299999999988"/>
    <n v="409.96000000000004"/>
    <n v="0"/>
    <x v="0"/>
    <x v="0"/>
    <s v="Climatizzazione"/>
  </r>
  <r>
    <x v="57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3.6"/>
    <x v="0"/>
    <x v="0"/>
    <s v="Climatizzazione"/>
  </r>
  <r>
    <x v="57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.68"/>
    <x v="0"/>
    <x v="0"/>
    <s v="Climatizzazione"/>
  </r>
  <r>
    <x v="57"/>
    <x v="13"/>
    <n v="37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370"/>
    <n v="0"/>
    <n v="0"/>
    <n v="0"/>
    <x v="0"/>
    <x v="0"/>
    <s v="Climatizzazione"/>
  </r>
  <r>
    <x v="57"/>
    <x v="14"/>
    <n v="679.66999999999985"/>
    <n v="679.6699999999998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.66999999999985"/>
    <n v="0"/>
    <x v="0"/>
    <x v="0"/>
    <s v="Climatizzazione"/>
  </r>
  <r>
    <x v="57"/>
    <x v="15"/>
    <n v="347.85"/>
    <n v="347.8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85"/>
    <n v="144.13999999999999"/>
    <x v="0"/>
    <x v="0"/>
    <s v="Climatizzazione"/>
  </r>
  <r>
    <x v="57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96.6299999999992"/>
    <x v="0"/>
    <x v="0"/>
    <s v="Climatizzazione"/>
  </r>
  <r>
    <x v="5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7"/>
    <x v="19"/>
    <n v="1278.8000000000011"/>
    <n v="1278.800000000001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8.8000000000011"/>
    <n v="1292.630000000001"/>
    <x v="0"/>
    <x v="0"/>
    <s v="Climatizzazione"/>
  </r>
  <r>
    <x v="57"/>
    <x v="20"/>
    <n v="181938.37"/>
    <n v="275779.55"/>
    <x v="0"/>
    <n v="15053.99"/>
    <n v="15989.97"/>
    <n v="20288.36"/>
    <n v="26878.519999999997"/>
    <n v="14476.230000000003"/>
    <n v="14680.190000000002"/>
    <n v="0"/>
    <n v="33226.129999999997"/>
    <n v="13436.629999999997"/>
    <n v="42231.100000000006"/>
    <n v="45155.579999999994"/>
    <n v="55826.369999999995"/>
    <n v="14300.400000000009"/>
    <n v="39277.739999999991"/>
    <n v="16620.889999999985"/>
    <n v="4114.7200000000012"/>
    <n v="15172.120000000024"/>
    <n v="22708.930000000022"/>
    <n v="27434.169999999984"/>
    <n v="20845.879999999976"/>
    <n v="0"/>
    <n v="0"/>
    <x v="0"/>
    <x v="0"/>
    <s v="Climatizzazione"/>
  </r>
  <r>
    <x v="57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58"/>
    <x v="0"/>
    <n v="1379"/>
    <n v="1147.78"/>
    <x v="0"/>
    <m/>
    <n v="0"/>
    <n v="0"/>
    <n v="0"/>
    <n v="0"/>
    <n v="0"/>
    <n v="0"/>
    <n v="0"/>
    <n v="0"/>
    <n v="0"/>
    <n v="0"/>
    <n v="0"/>
    <n v="0"/>
    <n v="0"/>
    <n v="596"/>
    <n v="102.42"/>
    <n v="0"/>
    <n v="582"/>
    <n v="746.6400000000001"/>
    <n v="427.00000000000011"/>
    <n v="36.3599999999999"/>
    <n v="0"/>
    <x v="0"/>
    <x v="0"/>
    <s v="Lavatoi"/>
  </r>
  <r>
    <x v="58"/>
    <x v="1"/>
    <n v="7134.79"/>
    <n v="5469.07"/>
    <x v="0"/>
    <n v="1095.25"/>
    <n v="0"/>
    <n v="0"/>
    <n v="1380.8"/>
    <n v="0"/>
    <n v="0"/>
    <n v="0"/>
    <n v="0"/>
    <n v="1431.13"/>
    <n v="0"/>
    <n v="1262.5499999999997"/>
    <n v="1848.1699999999998"/>
    <n v="1465.9299999999998"/>
    <n v="0"/>
    <n v="0"/>
    <n v="0"/>
    <n v="0"/>
    <n v="2979.22"/>
    <n v="2619.0500000000002"/>
    <n v="0"/>
    <n v="-739.11999999999989"/>
    <n v="0"/>
    <x v="0"/>
    <x v="0"/>
    <s v="Lavatoi"/>
  </r>
  <r>
    <x v="58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3"/>
    <n v="1251"/>
    <n v="1372.04"/>
    <x v="0"/>
    <m/>
    <n v="0"/>
    <n v="0"/>
    <n v="0"/>
    <n v="0"/>
    <n v="0"/>
    <n v="0"/>
    <n v="653.79999999999995"/>
    <n v="0"/>
    <n v="131.44000000000005"/>
    <n v="664.2"/>
    <n v="0"/>
    <n v="0"/>
    <n v="0"/>
    <n v="0"/>
    <n v="0"/>
    <n v="0"/>
    <n v="0"/>
    <n v="0"/>
    <n v="0"/>
    <n v="586.79999999999995"/>
    <n v="0"/>
    <x v="0"/>
    <x v="0"/>
    <s v="Lavatoi"/>
  </r>
  <r>
    <x v="58"/>
    <x v="4"/>
    <n v="1922.8"/>
    <n v="1806.05"/>
    <x v="0"/>
    <m/>
    <n v="0"/>
    <n v="520"/>
    <n v="0"/>
    <n v="0"/>
    <n v="600.42999999999995"/>
    <n v="0"/>
    <n v="0"/>
    <n v="52.5"/>
    <n v="0"/>
    <n v="792.5"/>
    <n v="0"/>
    <n v="0"/>
    <n v="0"/>
    <n v="0"/>
    <n v="575.93999999999994"/>
    <n v="0"/>
    <n v="0"/>
    <n v="0"/>
    <n v="71.880000000000109"/>
    <n v="557.79999999999995"/>
    <n v="0"/>
    <x v="0"/>
    <x v="0"/>
    <s v="Lavatoi"/>
  </r>
  <r>
    <x v="58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8"/>
    <n v="639.29999999999995"/>
    <n v="1145.4000000000001"/>
    <x v="0"/>
    <m/>
    <n v="641.79999999999995"/>
    <n v="639.29999999999995"/>
    <n v="0"/>
    <n v="0"/>
    <n v="503.60000000000014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9"/>
    <n v="3123.9"/>
    <n v="2300.41"/>
    <x v="0"/>
    <n v="666"/>
    <n v="0"/>
    <n v="0"/>
    <n v="0"/>
    <n v="0"/>
    <n v="0"/>
    <n v="0"/>
    <n v="720"/>
    <n v="0"/>
    <n v="0"/>
    <n v="0"/>
    <n v="0"/>
    <n v="1123.2"/>
    <n v="1002.5999999999999"/>
    <n v="651.99999999999977"/>
    <n v="0"/>
    <n v="0"/>
    <n v="728"/>
    <n v="832.89000000000033"/>
    <n v="0"/>
    <n v="-150.19000000000005"/>
    <n v="0"/>
    <x v="0"/>
    <x v="0"/>
    <s v="Lavatoi"/>
  </r>
  <r>
    <x v="58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12"/>
    <n v="507.69"/>
    <n v="1346.1"/>
    <x v="0"/>
    <m/>
    <n v="0"/>
    <n v="0"/>
    <n v="0"/>
    <n v="0"/>
    <n v="0"/>
    <n v="0"/>
    <n v="0"/>
    <n v="0"/>
    <n v="0"/>
    <n v="507.69"/>
    <n v="587.82000000000005"/>
    <n v="0"/>
    <n v="0"/>
    <n v="0"/>
    <n v="0"/>
    <n v="0"/>
    <n v="758.27999999999986"/>
    <n v="0"/>
    <n v="0"/>
    <n v="0"/>
    <n v="0"/>
    <x v="0"/>
    <x v="0"/>
    <s v="Lavatoi"/>
  </r>
  <r>
    <x v="5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14"/>
    <n v="2629.4"/>
    <n v="1277.04"/>
    <x v="0"/>
    <n v="304"/>
    <n v="522.52"/>
    <n v="431.62"/>
    <n v="0"/>
    <n v="366.99999999999989"/>
    <n v="0"/>
    <n v="367"/>
    <n v="0"/>
    <n v="385"/>
    <n v="352.62"/>
    <n v="-317"/>
    <n v="0"/>
    <n v="571.7800000000002"/>
    <n v="0"/>
    <n v="520"/>
    <n v="222.18999999999994"/>
    <n v="0"/>
    <n v="0"/>
    <n v="0"/>
    <n v="179.71000000000004"/>
    <n v="0"/>
    <n v="816"/>
    <x v="0"/>
    <x v="0"/>
    <s v="Lavatoi"/>
  </r>
  <r>
    <x v="58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16"/>
    <n v="1896.35"/>
    <n v="7385.87"/>
    <x v="0"/>
    <m/>
    <n v="659.6"/>
    <n v="0"/>
    <n v="742.05000000000007"/>
    <n v="0"/>
    <n v="989.40000000000009"/>
    <n v="0"/>
    <n v="0"/>
    <n v="0"/>
    <n v="0"/>
    <n v="0"/>
    <n v="989.39999999999964"/>
    <n v="0"/>
    <n v="1071.8500000000004"/>
    <n v="0"/>
    <n v="0"/>
    <n v="0"/>
    <n v="659.59999999999945"/>
    <n v="1106.48"/>
    <n v="1484.1000000000004"/>
    <n v="789.86999999999989"/>
    <n v="0"/>
    <x v="0"/>
    <x v="0"/>
    <s v="Lavatoi"/>
  </r>
  <r>
    <x v="58"/>
    <x v="17"/>
    <n v="597.21"/>
    <n v="497.84000000000003"/>
    <x v="0"/>
    <m/>
    <n v="0"/>
    <n v="0"/>
    <n v="0"/>
    <n v="0"/>
    <n v="0"/>
    <n v="0"/>
    <n v="0"/>
    <n v="0"/>
    <n v="0"/>
    <n v="0"/>
    <n v="0"/>
    <n v="0"/>
    <n v="532.84"/>
    <n v="0"/>
    <n v="0"/>
    <n v="632.21"/>
    <n v="0"/>
    <n v="0"/>
    <n v="0"/>
    <n v="-35"/>
    <n v="0"/>
    <x v="0"/>
    <x v="0"/>
    <s v="Lavatoi"/>
  </r>
  <r>
    <x v="5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8"/>
    <x v="20"/>
    <n v="6523.09"/>
    <n v="4615.37"/>
    <x v="0"/>
    <n v="444.16"/>
    <n v="578.9"/>
    <n v="1685.6499999999999"/>
    <n v="624.6"/>
    <n v="0"/>
    <n v="0"/>
    <n v="0"/>
    <n v="884.57000000000016"/>
    <n v="0"/>
    <n v="0"/>
    <n v="1609.1100000000001"/>
    <n v="1624.33"/>
    <n v="0"/>
    <n v="361.09999999999991"/>
    <n v="0"/>
    <n v="0"/>
    <n v="1339.5"/>
    <n v="0"/>
    <n v="902.80000000000018"/>
    <n v="0"/>
    <n v="541.86999999999989"/>
    <n v="99.600000000000364"/>
    <x v="0"/>
    <x v="0"/>
    <s v="Lavatoi"/>
  </r>
  <r>
    <x v="58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Lavatoi"/>
  </r>
  <r>
    <x v="59"/>
    <x v="0"/>
    <n v="0"/>
    <n v="584.94000000000005"/>
    <x v="0"/>
    <m/>
    <n v="0"/>
    <n v="0"/>
    <n v="0"/>
    <n v="0"/>
    <n v="0"/>
    <n v="0"/>
    <n v="584.94000000000005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2"/>
    <n v="59226.14"/>
    <n v="72284.179999999993"/>
    <x v="0"/>
    <m/>
    <n v="8050.3"/>
    <n v="12907.69"/>
    <n v="6041.579999999999"/>
    <n v="7210.9799999999977"/>
    <n v="5422.5500000000011"/>
    <n v="0"/>
    <n v="5126.9599999999991"/>
    <n v="0"/>
    <n v="6901.84"/>
    <n v="0"/>
    <n v="6868.1000000000022"/>
    <n v="15126.470000000001"/>
    <n v="9855.6199999999953"/>
    <n v="0"/>
    <n v="2682.8300000000017"/>
    <n v="8860.6600000000035"/>
    <n v="5516.1699999999983"/>
    <n v="10591.409999999996"/>
    <n v="11289.300000000003"/>
    <n v="4528.93"/>
    <n v="7015.1600000000035"/>
    <x v="0"/>
    <x v="0"/>
    <s v="Flessibili"/>
  </r>
  <r>
    <x v="59"/>
    <x v="3"/>
    <n v="4447.1899999999996"/>
    <n v="3572.0499999999997"/>
    <x v="0"/>
    <m/>
    <n v="0"/>
    <n v="0"/>
    <n v="0"/>
    <n v="0"/>
    <n v="0"/>
    <n v="0"/>
    <n v="0"/>
    <n v="0"/>
    <n v="1665.58"/>
    <n v="0"/>
    <n v="0"/>
    <n v="0"/>
    <n v="0"/>
    <n v="2448.4699999999998"/>
    <n v="0"/>
    <n v="92.25"/>
    <n v="0"/>
    <n v="0"/>
    <n v="0"/>
    <n v="1906.4699999999998"/>
    <n v="1638.6"/>
    <x v="0"/>
    <x v="0"/>
    <s v="Flessibili"/>
  </r>
  <r>
    <x v="59"/>
    <x v="4"/>
    <n v="8490.4500000000007"/>
    <n v="9564.0300000000025"/>
    <x v="0"/>
    <n v="364.33"/>
    <n v="797.02"/>
    <n v="1588.51"/>
    <n v="1277.4000000000001"/>
    <n v="0"/>
    <n v="541.11999999999989"/>
    <n v="1049.4400000000003"/>
    <n v="808.11999999999989"/>
    <n v="0"/>
    <n v="2509.7200000000003"/>
    <n v="0"/>
    <n v="0"/>
    <n v="2951.9900000000002"/>
    <n v="620.39999999999964"/>
    <n v="354"/>
    <n v="78.760000000000218"/>
    <n v="1086.1899999999996"/>
    <n v="1755.0600000000004"/>
    <n v="0"/>
    <n v="80.440000000000509"/>
    <n v="1095.9900000000007"/>
    <n v="1687.25"/>
    <x v="0"/>
    <x v="0"/>
    <s v="Flessibili"/>
  </r>
  <r>
    <x v="5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7"/>
    <n v="3380.85"/>
    <n v="5137.84"/>
    <x v="0"/>
    <m/>
    <n v="827.76"/>
    <n v="893.47"/>
    <n v="310.6099999999999"/>
    <n v="0"/>
    <n v="526.7800000000002"/>
    <n v="0"/>
    <n v="211.09999999999991"/>
    <n v="0"/>
    <n v="450.19000000000005"/>
    <n v="0"/>
    <n v="622.04999999999973"/>
    <n v="1368.5800000000002"/>
    <n v="869.07000000000016"/>
    <n v="187.15999999999985"/>
    <n v="449.40000000000009"/>
    <n v="323.63999999999987"/>
    <n v="480.26999999999953"/>
    <n v="217.38999999999987"/>
    <n v="0"/>
    <n v="390.61000000000013"/>
    <n v="786.16000000000076"/>
    <x v="0"/>
    <x v="0"/>
    <s v="Flessibili"/>
  </r>
  <r>
    <x v="59"/>
    <x v="8"/>
    <n v="19880.73"/>
    <n v="19338.439999999999"/>
    <x v="0"/>
    <n v="2295.44"/>
    <n v="1396.11"/>
    <n v="2213.4500000000003"/>
    <n v="2002.8700000000001"/>
    <n v="1902.33"/>
    <n v="1474.1"/>
    <n v="3095.1899999999996"/>
    <n v="2586.5600000000004"/>
    <n v="0"/>
    <n v="1022.8599999999997"/>
    <n v="0"/>
    <n v="1080.8999999999996"/>
    <n v="3728.1800000000003"/>
    <n v="2522.17"/>
    <n v="59.510000000000218"/>
    <n v="1065.9799999999996"/>
    <n v="2790.01"/>
    <n v="1621.9700000000012"/>
    <n v="1434.0299999999988"/>
    <n v="2202.3299999999981"/>
    <n v="2362.59"/>
    <n v="1486.5400000000009"/>
    <x v="0"/>
    <x v="0"/>
    <s v="Flessibili"/>
  </r>
  <r>
    <x v="59"/>
    <x v="9"/>
    <n v="0"/>
    <n v="2908.2"/>
    <x v="0"/>
    <m/>
    <n v="0"/>
    <n v="0"/>
    <n v="0"/>
    <n v="0"/>
    <n v="0"/>
    <n v="579.89"/>
    <n v="1422.49"/>
    <n v="0"/>
    <n v="831.68000000000006"/>
    <n v="0"/>
    <n v="0"/>
    <n v="-579.89"/>
    <n v="0"/>
    <n v="0"/>
    <n v="0"/>
    <n v="0"/>
    <n v="0"/>
    <n v="0"/>
    <n v="654.02999999999975"/>
    <n v="0"/>
    <n v="0"/>
    <x v="0"/>
    <x v="0"/>
    <s v="Flessibili"/>
  </r>
  <r>
    <x v="59"/>
    <x v="10"/>
    <n v="0"/>
    <n v="0"/>
    <x v="0"/>
    <m/>
    <n v="0"/>
    <n v="0"/>
    <n v="0"/>
    <n v="0"/>
    <n v="1178.54"/>
    <n v="0"/>
    <n v="-1178.54"/>
    <n v="0"/>
    <n v="0"/>
    <n v="0"/>
    <n v="0"/>
    <n v="0"/>
    <n v="0"/>
    <n v="0"/>
    <n v="0"/>
    <n v="0"/>
    <n v="0"/>
    <n v="0"/>
    <n v="0"/>
    <n v="0"/>
    <n v="2156.63"/>
    <x v="0"/>
    <x v="0"/>
    <s v="Flessibili"/>
  </r>
  <r>
    <x v="59"/>
    <x v="11"/>
    <n v="7083.71"/>
    <n v="12729.970000000001"/>
    <x v="0"/>
    <n v="1409.36"/>
    <n v="991.35"/>
    <n v="266.95000000000005"/>
    <n v="2794.6800000000003"/>
    <n v="0"/>
    <n v="503.61999999999944"/>
    <n v="0"/>
    <n v="594.57000000000062"/>
    <n v="0"/>
    <n v="393.13999999999942"/>
    <n v="0"/>
    <n v="2073.4700000000003"/>
    <n v="2397.7000000000003"/>
    <n v="840.39999999999964"/>
    <n v="0"/>
    <n v="1585.6400000000012"/>
    <n v="1114.21"/>
    <n v="522.78999999999905"/>
    <n v="886.9399999999996"/>
    <n v="1421.7600000000002"/>
    <n v="1008.5500000000002"/>
    <n v="325.79999999999927"/>
    <x v="0"/>
    <x v="0"/>
    <s v="Flessibili"/>
  </r>
  <r>
    <x v="59"/>
    <x v="12"/>
    <n v="3199.32"/>
    <n v="3779.0800000000004"/>
    <x v="0"/>
    <n v="272.62"/>
    <n v="407.39"/>
    <n v="0"/>
    <n v="380.52"/>
    <n v="389.24"/>
    <n v="0"/>
    <n v="0"/>
    <n v="290.84000000000003"/>
    <n v="0"/>
    <n v="299.61999999999989"/>
    <n v="0"/>
    <n v="1025.42"/>
    <n v="1241.8200000000002"/>
    <n v="-24.509999999999764"/>
    <n v="0"/>
    <n v="0"/>
    <n v="450.55999999999972"/>
    <n v="554.7199999999998"/>
    <n v="0"/>
    <n v="0"/>
    <n v="845.08000000000038"/>
    <n v="930.73999999999978"/>
    <x v="0"/>
    <x v="0"/>
    <s v="Flessibili"/>
  </r>
  <r>
    <x v="59"/>
    <x v="13"/>
    <n v="0"/>
    <n v="4405.1099999999997"/>
    <x v="0"/>
    <m/>
    <n v="1148.51"/>
    <n v="0"/>
    <n v="0"/>
    <n v="0"/>
    <n v="0"/>
    <n v="0"/>
    <n v="1362.28"/>
    <n v="0"/>
    <n v="0"/>
    <n v="0"/>
    <n v="786.46"/>
    <n v="0"/>
    <n v="0"/>
    <n v="0"/>
    <n v="0"/>
    <n v="0"/>
    <n v="1107.8599999999997"/>
    <n v="0"/>
    <n v="0"/>
    <n v="0"/>
    <n v="0"/>
    <x v="0"/>
    <x v="0"/>
    <s v="Flessibili"/>
  </r>
  <r>
    <x v="59"/>
    <x v="14"/>
    <n v="26760.87"/>
    <n v="17788.46"/>
    <x v="0"/>
    <n v="2416.46"/>
    <n v="1886.8400000000001"/>
    <n v="4438.2700000000004"/>
    <n v="1737.1999999999998"/>
    <n v="7916.0699999999988"/>
    <n v="2431.79"/>
    <n v="0"/>
    <n v="1251.0699999999997"/>
    <n v="0"/>
    <n v="2438.4500000000007"/>
    <n v="0"/>
    <n v="1795.8100000000013"/>
    <n v="5234.4900000000034"/>
    <n v="986.51000000000022"/>
    <n v="755.44000000000233"/>
    <n v="664.94000000000051"/>
    <n v="2799.7799999999952"/>
    <n v="1560.2099999999973"/>
    <n v="1784.8500000000022"/>
    <n v="1620.130000000001"/>
    <n v="1415.5099999999984"/>
    <n v="2393.9300000000003"/>
    <x v="0"/>
    <x v="0"/>
    <s v="Flessibili"/>
  </r>
  <r>
    <x v="59"/>
    <x v="15"/>
    <n v="516.63"/>
    <n v="1746.0600000000002"/>
    <x v="0"/>
    <m/>
    <n v="0"/>
    <n v="405.63"/>
    <n v="0"/>
    <n v="111"/>
    <n v="0"/>
    <n v="0"/>
    <n v="383.63"/>
    <n v="0"/>
    <n v="0"/>
    <n v="0"/>
    <n v="0"/>
    <n v="0"/>
    <n v="0"/>
    <n v="0"/>
    <n v="0"/>
    <n v="0"/>
    <n v="1310.3400000000001"/>
    <n v="0"/>
    <n v="52.089999999999918"/>
    <n v="0"/>
    <n v="1143.94"/>
    <x v="0"/>
    <x v="0"/>
    <s v="Flessibili"/>
  </r>
  <r>
    <x v="59"/>
    <x v="16"/>
    <n v="44972.62"/>
    <n v="62425.520000000004"/>
    <x v="0"/>
    <n v="5991.67"/>
    <n v="3600.07"/>
    <n v="0"/>
    <n v="7215.43"/>
    <n v="5461.68"/>
    <n v="4201.01"/>
    <n v="-1483.4600000000009"/>
    <n v="9298.8399999999983"/>
    <n v="0"/>
    <n v="8335.3300000000017"/>
    <n v="0"/>
    <n v="7018.4400000000023"/>
    <n v="12654.920000000002"/>
    <n v="163.04999999999563"/>
    <n v="7234.5099999999984"/>
    <n v="2572"/>
    <n v="6497.3899999999994"/>
    <n v="6705.8800000000047"/>
    <n v="4295.3899999999994"/>
    <n v="8994.9499999999971"/>
    <n v="4320.5200000000041"/>
    <n v="28.19999999999709"/>
    <x v="0"/>
    <x v="0"/>
    <s v="Flessibili"/>
  </r>
  <r>
    <x v="59"/>
    <x v="17"/>
    <n v="0"/>
    <n v="6625.04"/>
    <x v="0"/>
    <m/>
    <n v="0"/>
    <n v="0"/>
    <n v="0"/>
    <n v="0"/>
    <n v="0"/>
    <n v="831.12"/>
    <n v="2122.64"/>
    <n v="0"/>
    <n v="0"/>
    <n v="0"/>
    <n v="0"/>
    <n v="0"/>
    <n v="2741.97"/>
    <n v="-831.12"/>
    <n v="1760.4300000000003"/>
    <n v="0"/>
    <n v="0"/>
    <n v="0"/>
    <n v="0"/>
    <n v="0"/>
    <n v="0"/>
    <x v="0"/>
    <x v="0"/>
    <s v="Flessibili"/>
  </r>
  <r>
    <x v="5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lessibili"/>
  </r>
  <r>
    <x v="59"/>
    <x v="20"/>
    <n v="0"/>
    <n v="358.6"/>
    <x v="0"/>
    <m/>
    <n v="0"/>
    <n v="0"/>
    <n v="0"/>
    <n v="0"/>
    <n v="0"/>
    <n v="0"/>
    <n v="0"/>
    <n v="0"/>
    <n v="0"/>
    <n v="0"/>
    <n v="358.6"/>
    <n v="0"/>
    <n v="0"/>
    <n v="0"/>
    <n v="0"/>
    <n v="0"/>
    <n v="0"/>
    <n v="0"/>
    <n v="0"/>
    <n v="0"/>
    <n v="0"/>
    <x v="0"/>
    <x v="0"/>
    <s v="Flessibili"/>
  </r>
  <r>
    <x v="59"/>
    <x v="21"/>
    <n v="3227.19"/>
    <n v="4743.97"/>
    <x v="0"/>
    <n v="268.32"/>
    <n v="0"/>
    <n v="268.54000000000002"/>
    <n v="1781.19"/>
    <n v="315.66999999999996"/>
    <n v="0"/>
    <n v="0"/>
    <n v="977.69"/>
    <n v="0"/>
    <n v="693.00999999999976"/>
    <n v="0"/>
    <n v="0"/>
    <n v="985.03"/>
    <n v="713.48"/>
    <n v="0"/>
    <n v="0"/>
    <n v="810.06"/>
    <n v="578.60000000000036"/>
    <n v="579.57000000000016"/>
    <n v="0"/>
    <n v="0"/>
    <n v="289.51999999999953"/>
    <x v="0"/>
    <x v="0"/>
    <s v="Flessibili"/>
  </r>
  <r>
    <x v="60"/>
    <x v="0"/>
    <n v="13732.43"/>
    <n v="34113.279999999999"/>
    <x v="0"/>
    <n v="25"/>
    <n v="1094"/>
    <n v="3800.35"/>
    <n v="3481.84"/>
    <n v="623.75999999999976"/>
    <n v="1710.79"/>
    <n v="0"/>
    <n v="3540.6699999999992"/>
    <n v="1846.3900000000003"/>
    <n v="2066.4300000000003"/>
    <n v="0"/>
    <n v="7586.9599999999991"/>
    <n v="0"/>
    <n v="4471.1100000000006"/>
    <n v="3414.4599999999991"/>
    <n v="1528.0699999999997"/>
    <n v="0"/>
    <n v="1820.8600000000006"/>
    <n v="2593.5100000000002"/>
    <n v="5383.59"/>
    <n v="1428.9600000000009"/>
    <n v="5647.82"/>
    <x v="0"/>
    <x v="0"/>
    <s v="Docce e Vasche"/>
  </r>
  <r>
    <x v="60"/>
    <x v="1"/>
    <n v="19200.310000000001"/>
    <n v="19356.250000000004"/>
    <x v="0"/>
    <n v="503"/>
    <n v="507"/>
    <n v="140.27999999999997"/>
    <n v="2909.54"/>
    <n v="1420.51"/>
    <n v="708.82999999999993"/>
    <n v="0"/>
    <n v="344.8100000000004"/>
    <n v="919.65999999999985"/>
    <n v="295.73999999999978"/>
    <n v="1615.5"/>
    <n v="1892.5199999999995"/>
    <n v="8158.0000000000009"/>
    <n v="8610.5800000000017"/>
    <n v="3171.9799999999996"/>
    <n v="1134.1899999999987"/>
    <n v="1245.9099999999999"/>
    <n v="1742.4700000000012"/>
    <n v="1685.369999999999"/>
    <n v="870.47000000000116"/>
    <n v="340.10000000000218"/>
    <n v="1954.2599999999984"/>
    <x v="0"/>
    <x v="0"/>
    <s v="Docce e Vasche"/>
  </r>
  <r>
    <x v="60"/>
    <x v="2"/>
    <n v="3619.17"/>
    <n v="9921.23"/>
    <x v="0"/>
    <m/>
    <m/>
    <n v="0"/>
    <n v="0"/>
    <n v="0"/>
    <n v="0"/>
    <n v="0"/>
    <n v="0"/>
    <n v="3039.79"/>
    <n v="5312.59"/>
    <n v="0"/>
    <n v="0"/>
    <n v="145.49000000000024"/>
    <n v="1481.0100000000002"/>
    <n v="0"/>
    <n v="2577.4400000000005"/>
    <n v="25.699999999999818"/>
    <n v="15.019999999998618"/>
    <n v="-126.98000000000002"/>
    <n v="0"/>
    <n v="535.17000000000007"/>
    <n v="353.10000000000036"/>
    <x v="0"/>
    <x v="0"/>
    <s v="Docce e Vasche"/>
  </r>
  <r>
    <x v="60"/>
    <x v="3"/>
    <n v="32146.6"/>
    <n v="28153.55"/>
    <x v="0"/>
    <n v="2086"/>
    <n v="3205"/>
    <n v="1829.65"/>
    <n v="1524.12"/>
    <n v="695.82000000000016"/>
    <n v="3494.7"/>
    <n v="0"/>
    <n v="2505.6000000000004"/>
    <n v="3179.75"/>
    <n v="1271.25"/>
    <n v="5875.22"/>
    <n v="758.15999999999985"/>
    <n v="8636.9699999999993"/>
    <n v="5748.1799999999985"/>
    <n v="2185.09"/>
    <n v="400.75"/>
    <n v="2600.3300000000017"/>
    <n v="2052.510000000002"/>
    <n v="2461.3599999999969"/>
    <n v="4596.869999999999"/>
    <n v="2596.41"/>
    <n v="5779.369999999999"/>
    <x v="0"/>
    <x v="0"/>
    <s v="Docce e Vasche"/>
  </r>
  <r>
    <x v="60"/>
    <x v="4"/>
    <n v="11728.5"/>
    <n v="9484.59"/>
    <x v="0"/>
    <n v="1078"/>
    <n v="532"/>
    <n v="1175.0700000000002"/>
    <n v="787.08999999999992"/>
    <n v="285.73"/>
    <n v="264.07000000000016"/>
    <n v="224.94999999999982"/>
    <n v="2092.4499999999998"/>
    <n v="28"/>
    <n v="1096.4100000000003"/>
    <n v="1364.88"/>
    <n v="551.55999999999949"/>
    <n v="807.84999999999945"/>
    <n v="779.25"/>
    <n v="3186.55"/>
    <n v="226.39000000000033"/>
    <n v="1518.0800000000008"/>
    <n v="727.32999999999993"/>
    <n v="105"/>
    <n v="473.64999999999964"/>
    <n v="1954.3899999999994"/>
    <n v="1861.1899999999996"/>
    <x v="0"/>
    <x v="0"/>
    <s v="Docce e Vasche"/>
  </r>
  <r>
    <x v="6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0"/>
    <x v="7"/>
    <n v="35843.22"/>
    <n v="57343.31"/>
    <x v="0"/>
    <n v="2000"/>
    <n v="5043"/>
    <n v="3965.13"/>
    <n v="2820.8599999999997"/>
    <n v="3785.55"/>
    <n v="7783.0100000000011"/>
    <n v="0"/>
    <n v="4250.49"/>
    <n v="2143.34"/>
    <n v="9154.5"/>
    <n v="5170.3899999999994"/>
    <n v="11146.269999999997"/>
    <n v="2306.6899999999987"/>
    <n v="5362.7900000000009"/>
    <n v="3308.130000000001"/>
    <n v="968.18000000000029"/>
    <n v="8449.93"/>
    <n v="3649.6699999999983"/>
    <n v="1515.5400000000009"/>
    <n v="3966.0200000000041"/>
    <n v="3198.5200000000004"/>
    <n v="10828.330000000002"/>
    <x v="0"/>
    <x v="0"/>
    <s v="Docce e Vasche"/>
  </r>
  <r>
    <x v="60"/>
    <x v="8"/>
    <n v="6866.92"/>
    <n v="6720.21"/>
    <x v="0"/>
    <m/>
    <m/>
    <n v="1321.89"/>
    <n v="510"/>
    <n v="0"/>
    <n v="0"/>
    <n v="0"/>
    <n v="487.98"/>
    <n v="1218.2499999999998"/>
    <n v="575.45000000000005"/>
    <n v="228.48000000000002"/>
    <n v="1051.1099999999999"/>
    <n v="854.74000000000024"/>
    <n v="1167"/>
    <n v="0"/>
    <n v="0"/>
    <n v="484.67999999999984"/>
    <n v="315"/>
    <n v="846.04"/>
    <n v="700.82999999999993"/>
    <n v="1912.8400000000001"/>
    <n v="1537.5299999999997"/>
    <x v="0"/>
    <x v="0"/>
    <s v="Docce e Vasche"/>
  </r>
  <r>
    <x v="6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0"/>
    <x v="10"/>
    <n v="74914.149999999994"/>
    <n v="86187.16"/>
    <x v="0"/>
    <n v="5858"/>
    <n v="4606"/>
    <n v="11077.71"/>
    <n v="4393.2099999999991"/>
    <n v="2756.9700000000012"/>
    <n v="7100.380000000001"/>
    <n v="550.81999999999971"/>
    <n v="9878.7200000000012"/>
    <n v="3958.59"/>
    <n v="6357.02"/>
    <n v="5981"/>
    <n v="12836.739999999998"/>
    <n v="7201.8200000000033"/>
    <n v="10426.14"/>
    <n v="3750.6199999999953"/>
    <n v="3191.6699999999983"/>
    <n v="11672.36"/>
    <n v="6398.1000000000058"/>
    <n v="10208.650000000001"/>
    <n v="9101.57"/>
    <n v="11897.609999999993"/>
    <n v="8700.7700000000041"/>
    <x v="0"/>
    <x v="0"/>
    <s v="Docce e Vasche"/>
  </r>
  <r>
    <x v="60"/>
    <x v="11"/>
    <n v="20775.75"/>
    <n v="24691.350000000002"/>
    <x v="0"/>
    <m/>
    <m/>
    <n v="5118.87"/>
    <n v="2651.49"/>
    <n v="113.52999999999975"/>
    <n v="1257.8400000000001"/>
    <n v="0"/>
    <n v="3949.6000000000004"/>
    <n v="2885.9700000000003"/>
    <n v="1797.4799999999996"/>
    <n v="2210.3900000000003"/>
    <n v="3506.66"/>
    <n v="4565.33"/>
    <n v="3549.6800000000003"/>
    <n v="1024.869999999999"/>
    <n v="1147.4000000000015"/>
    <n v="585"/>
    <n v="1929.5299999999988"/>
    <n v="2783.75"/>
    <n v="3413.630000000001"/>
    <n v="1488.0400000000009"/>
    <n v="2530.0200000000004"/>
    <x v="0"/>
    <x v="0"/>
    <s v="Docce e Vasche"/>
  </r>
  <r>
    <x v="60"/>
    <x v="12"/>
    <n v="21226.05"/>
    <n v="27976.079999999998"/>
    <x v="0"/>
    <n v="4561"/>
    <n v="1826"/>
    <n v="196.57999999999993"/>
    <n v="358.94999999999982"/>
    <n v="613.32999999999993"/>
    <n v="2569.91"/>
    <n v="92.539999999999964"/>
    <n v="1849.4300000000003"/>
    <n v="502.27999999999975"/>
    <n v="4212.7"/>
    <n v="3966.7100000000009"/>
    <n v="2973.2900000000009"/>
    <n v="1865.6800000000003"/>
    <n v="3036.1900000000005"/>
    <n v="373.03999999999905"/>
    <n v="788.63999999999942"/>
    <n v="3180.74"/>
    <n v="2403.25"/>
    <n v="3636.7100000000009"/>
    <n v="5720.2799999999988"/>
    <n v="2237.4399999999987"/>
    <n v="866.04000000000087"/>
    <x v="0"/>
    <x v="0"/>
    <s v="Docce e Vasche"/>
  </r>
  <r>
    <x v="60"/>
    <x v="13"/>
    <n v="0"/>
    <n v="2842.92"/>
    <x v="0"/>
    <m/>
    <m/>
    <n v="0"/>
    <n v="0"/>
    <n v="0"/>
    <n v="505.62"/>
    <n v="0"/>
    <n v="2337.3000000000002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0"/>
    <x v="14"/>
    <n v="102239.02"/>
    <n v="97875.63"/>
    <x v="0"/>
    <n v="4645"/>
    <n v="16286"/>
    <n v="18667.830000000002"/>
    <n v="9199.57"/>
    <n v="3666.0499999999993"/>
    <n v="4486.2099999999991"/>
    <n v="5897.5799999999981"/>
    <n v="5704.1399999999994"/>
    <n v="7607.3300000000017"/>
    <n v="7848.68"/>
    <n v="10685.019999999997"/>
    <n v="7015.68"/>
    <n v="11990.670000000006"/>
    <n v="11774.809999999998"/>
    <n v="6201.6999999999898"/>
    <n v="2684.7100000000064"/>
    <n v="5647.070000000007"/>
    <n v="8954.0599999999977"/>
    <n v="11950.630000000005"/>
    <n v="8641.6300000000047"/>
    <n v="15280.14"/>
    <n v="12865.899999999994"/>
    <x v="0"/>
    <x v="0"/>
    <s v="Docce e Vasche"/>
  </r>
  <r>
    <x v="60"/>
    <x v="15"/>
    <n v="30129.18"/>
    <n v="42130.759999999995"/>
    <x v="0"/>
    <n v="980"/>
    <n v="898"/>
    <n v="7693.48"/>
    <n v="6565.55"/>
    <n v="1578.2299999999996"/>
    <n v="2939.2699999999995"/>
    <n v="0"/>
    <n v="4896.09"/>
    <n v="279.55000000000109"/>
    <n v="2563.9399999999987"/>
    <n v="3855.66"/>
    <n v="2173.3900000000031"/>
    <n v="3893.7899999999991"/>
    <n v="6403.9299999999967"/>
    <n v="616.26000000000204"/>
    <n v="1473.8700000000026"/>
    <n v="4555.5200000000004"/>
    <n v="3400.2700000000004"/>
    <n v="3060.9199999999983"/>
    <n v="7200.6799999999967"/>
    <n v="3615.7700000000004"/>
    <n v="7432.4500000000044"/>
    <x v="0"/>
    <x v="0"/>
    <s v="Docce e Vasche"/>
  </r>
  <r>
    <x v="60"/>
    <x v="16"/>
    <n v="89927.12"/>
    <n v="145037.93"/>
    <x v="0"/>
    <n v="9099"/>
    <n v="7384"/>
    <n v="10123.810000000001"/>
    <n v="13152.150000000001"/>
    <n v="6585.8799999999974"/>
    <n v="15664.339999999997"/>
    <n v="0"/>
    <n v="24022.28"/>
    <n v="4089.3500000000022"/>
    <n v="11728.500000000007"/>
    <n v="7790.7900000000009"/>
    <n v="25218.729999999996"/>
    <n v="13004.479999999996"/>
    <n v="12566.619999999995"/>
    <n v="3757.8100000000049"/>
    <n v="3432.4000000000087"/>
    <n v="11933.669999999991"/>
    <n v="8459.6699999999983"/>
    <n v="14025.080000000002"/>
    <n v="13891.989999999991"/>
    <n v="9517.25"/>
    <n v="17713.640000000014"/>
    <x v="0"/>
    <x v="0"/>
    <s v="Docce e Vasche"/>
  </r>
  <r>
    <x v="60"/>
    <x v="17"/>
    <n v="1694.86"/>
    <n v="503.71"/>
    <x v="0"/>
    <m/>
    <n v="504"/>
    <n v="0"/>
    <n v="-0.29000000000002046"/>
    <n v="0"/>
    <n v="0"/>
    <n v="0"/>
    <n v="0"/>
    <n v="0"/>
    <n v="0"/>
    <n v="1694.86"/>
    <n v="0"/>
    <n v="0"/>
    <n v="0"/>
    <n v="0"/>
    <n v="0"/>
    <n v="0"/>
    <n v="0"/>
    <n v="0"/>
    <n v="0"/>
    <n v="0"/>
    <n v="0"/>
    <x v="0"/>
    <x v="0"/>
    <s v="Docce e Vasche"/>
  </r>
  <r>
    <x v="6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0"/>
    <x v="19"/>
    <n v="0"/>
    <n v="4694.8100000000004"/>
    <x v="0"/>
    <m/>
    <m/>
    <n v="0"/>
    <n v="0"/>
    <n v="0"/>
    <n v="0"/>
    <n v="0"/>
    <n v="0"/>
    <n v="0"/>
    <n v="0"/>
    <n v="0"/>
    <n v="0"/>
    <n v="0"/>
    <n v="2544"/>
    <n v="0"/>
    <n v="951"/>
    <n v="0"/>
    <n v="0"/>
    <n v="0"/>
    <n v="1199.8100000000004"/>
    <n v="0"/>
    <n v="0"/>
    <x v="0"/>
    <x v="0"/>
    <s v="Docce e Vasche"/>
  </r>
  <r>
    <x v="60"/>
    <x v="20"/>
    <n v="44047.87"/>
    <n v="52074.920000000006"/>
    <x v="0"/>
    <n v="4648"/>
    <n v="2461"/>
    <n v="4989.99"/>
    <n v="4243.9399999999996"/>
    <n v="3766.7299999999996"/>
    <n v="1606.2400000000007"/>
    <n v="0"/>
    <n v="8913.16"/>
    <n v="2178.6000000000004"/>
    <n v="5348.02"/>
    <n v="4487.2900000000009"/>
    <n v="8413.9399999999987"/>
    <n v="6174.8999999999978"/>
    <n v="3529.2700000000004"/>
    <n v="2916"/>
    <n v="2238.3600000000006"/>
    <n v="5005.3600000000042"/>
    <n v="6355.8399999999965"/>
    <n v="3829.5199999999968"/>
    <n v="2913.6700000000055"/>
    <n v="6051.4800000000032"/>
    <n v="5506.0899999999965"/>
    <x v="0"/>
    <x v="0"/>
    <s v="Docce e Vasche"/>
  </r>
  <r>
    <x v="60"/>
    <x v="21"/>
    <n v="0"/>
    <n v="1544"/>
    <x v="0"/>
    <m/>
    <m/>
    <n v="0"/>
    <n v="0"/>
    <n v="0"/>
    <n v="184"/>
    <n v="0"/>
    <n v="136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6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1"/>
    <n v="3443"/>
    <n v="0"/>
    <x v="0"/>
    <n v="918"/>
    <m/>
    <n v="0"/>
    <n v="0"/>
    <n v="142"/>
    <n v="0"/>
    <n v="0"/>
    <n v="0"/>
    <n v="0"/>
    <n v="0"/>
    <n v="0"/>
    <n v="0"/>
    <n v="2383"/>
    <n v="0"/>
    <n v="0"/>
    <n v="0"/>
    <n v="0"/>
    <n v="0"/>
    <n v="0"/>
    <n v="0"/>
    <n v="0"/>
    <n v="0"/>
    <x v="0"/>
    <x v="0"/>
    <s v="Ventilazione"/>
  </r>
  <r>
    <x v="61"/>
    <x v="2"/>
    <n v="12162"/>
    <n v="39301"/>
    <x v="0"/>
    <n v="3755"/>
    <n v="1191"/>
    <n v="0"/>
    <n v="947"/>
    <n v="0"/>
    <n v="4831"/>
    <n v="0"/>
    <n v="5970"/>
    <n v="1134"/>
    <n v="9047"/>
    <n v="6059"/>
    <n v="2303"/>
    <n v="0"/>
    <n v="4059"/>
    <n v="1214"/>
    <n v="0"/>
    <n v="0"/>
    <n v="10953"/>
    <n v="0"/>
    <n v="0"/>
    <n v="0"/>
    <n v="0"/>
    <x v="0"/>
    <x v="0"/>
    <s v="Ventilazione"/>
  </r>
  <r>
    <x v="61"/>
    <x v="3"/>
    <n v="2648"/>
    <n v="10180"/>
    <x v="0"/>
    <m/>
    <m/>
    <n v="0"/>
    <n v="0"/>
    <n v="0"/>
    <n v="912"/>
    <n v="0"/>
    <n v="0"/>
    <n v="969"/>
    <n v="5731"/>
    <n v="1679"/>
    <n v="1830"/>
    <n v="0"/>
    <n v="1707"/>
    <n v="0"/>
    <n v="0"/>
    <n v="0"/>
    <n v="0"/>
    <n v="0"/>
    <n v="0"/>
    <n v="0"/>
    <n v="0"/>
    <x v="0"/>
    <x v="0"/>
    <s v="Ventilazione"/>
  </r>
  <r>
    <x v="61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5"/>
    <n v="1037"/>
    <n v="2819"/>
    <x v="0"/>
    <m/>
    <m/>
    <n v="1037"/>
    <n v="28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6"/>
    <n v="0"/>
    <n v="0"/>
    <x v="0"/>
    <n v="242"/>
    <m/>
    <n v="-2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7"/>
    <n v="2947"/>
    <n v="2370"/>
    <x v="0"/>
    <m/>
    <m/>
    <n v="481"/>
    <n v="0"/>
    <n v="0"/>
    <n v="0"/>
    <n v="0"/>
    <n v="2370"/>
    <n v="0"/>
    <n v="0"/>
    <n v="0"/>
    <n v="0"/>
    <n v="215"/>
    <n v="0"/>
    <n v="0"/>
    <n v="0"/>
    <n v="2251"/>
    <n v="0"/>
    <n v="0"/>
    <n v="0"/>
    <n v="0"/>
    <n v="0"/>
    <x v="0"/>
    <x v="0"/>
    <s v="Ventilazione"/>
  </r>
  <r>
    <x v="61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9"/>
    <n v="29993"/>
    <n v="14335"/>
    <x v="0"/>
    <n v="175"/>
    <m/>
    <n v="0"/>
    <n v="495"/>
    <n v="15496"/>
    <n v="6162"/>
    <n v="0"/>
    <n v="0"/>
    <n v="6305"/>
    <n v="40"/>
    <n v="3854"/>
    <n v="0"/>
    <n v="4075"/>
    <n v="7638"/>
    <n v="0"/>
    <n v="0"/>
    <n v="88"/>
    <n v="0"/>
    <n v="0"/>
    <n v="0"/>
    <n v="0"/>
    <n v="0"/>
    <x v="0"/>
    <x v="0"/>
    <s v="Ventilazione"/>
  </r>
  <r>
    <x v="6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11"/>
    <n v="1579"/>
    <n v="1206"/>
    <x v="0"/>
    <m/>
    <m/>
    <n v="0"/>
    <n v="0"/>
    <n v="0"/>
    <n v="0"/>
    <n v="0"/>
    <n v="0"/>
    <n v="0"/>
    <n v="0"/>
    <n v="0"/>
    <n v="1206"/>
    <n v="1579"/>
    <n v="0"/>
    <n v="0"/>
    <n v="0"/>
    <n v="0"/>
    <n v="0"/>
    <n v="0"/>
    <n v="0"/>
    <n v="0"/>
    <n v="0"/>
    <x v="0"/>
    <x v="0"/>
    <s v="Ventilazione"/>
  </r>
  <r>
    <x v="61"/>
    <x v="12"/>
    <n v="-21"/>
    <n v="0"/>
    <x v="0"/>
    <m/>
    <m/>
    <n v="0"/>
    <n v="0"/>
    <n v="0"/>
    <n v="0"/>
    <n v="0"/>
    <n v="0"/>
    <n v="0"/>
    <n v="0"/>
    <n v="0"/>
    <n v="0"/>
    <n v="0"/>
    <n v="0"/>
    <n v="-21"/>
    <n v="0"/>
    <n v="0"/>
    <n v="0"/>
    <n v="0"/>
    <n v="0"/>
    <n v="0"/>
    <n v="0"/>
    <x v="0"/>
    <x v="0"/>
    <s v="Ventilazione"/>
  </r>
  <r>
    <x v="61"/>
    <x v="13"/>
    <n v="16756"/>
    <n v="69095"/>
    <x v="0"/>
    <n v="4078"/>
    <n v="3432"/>
    <n v="5519"/>
    <n v="11285"/>
    <n v="1064"/>
    <n v="7303"/>
    <n v="0"/>
    <n v="8340"/>
    <n v="0"/>
    <n v="6178"/>
    <n v="1191"/>
    <n v="5100"/>
    <n v="3649"/>
    <n v="13864"/>
    <n v="1255"/>
    <n v="0"/>
    <n v="0"/>
    <n v="13593"/>
    <n v="0"/>
    <n v="0"/>
    <n v="0"/>
    <n v="0"/>
    <x v="0"/>
    <x v="0"/>
    <s v="Ventilazione"/>
  </r>
  <r>
    <x v="61"/>
    <x v="14"/>
    <n v="19530"/>
    <n v="4231"/>
    <x v="0"/>
    <m/>
    <m/>
    <n v="3574"/>
    <n v="1061"/>
    <n v="0"/>
    <n v="0"/>
    <n v="0"/>
    <n v="622"/>
    <n v="1970"/>
    <n v="105"/>
    <n v="7625"/>
    <n v="0"/>
    <n v="6152"/>
    <n v="228"/>
    <n v="134"/>
    <n v="1209"/>
    <n v="75"/>
    <n v="1006"/>
    <n v="0"/>
    <n v="0"/>
    <n v="0"/>
    <n v="0"/>
    <x v="0"/>
    <x v="0"/>
    <s v="Ventilazione"/>
  </r>
  <r>
    <x v="61"/>
    <x v="15"/>
    <n v="2670"/>
    <n v="2232"/>
    <x v="0"/>
    <m/>
    <n v="861"/>
    <n v="0"/>
    <n v="0"/>
    <n v="0"/>
    <n v="684"/>
    <n v="0"/>
    <n v="0"/>
    <n v="1216"/>
    <n v="687"/>
    <n v="0"/>
    <n v="0"/>
    <n v="0"/>
    <n v="0"/>
    <n v="0"/>
    <n v="0"/>
    <n v="1454"/>
    <n v="0"/>
    <n v="0"/>
    <n v="0"/>
    <n v="0"/>
    <n v="0"/>
    <x v="0"/>
    <x v="0"/>
    <s v="Ventilazione"/>
  </r>
  <r>
    <x v="61"/>
    <x v="16"/>
    <n v="36774"/>
    <n v="8542"/>
    <x v="0"/>
    <n v="14454"/>
    <n v="5641"/>
    <n v="3614"/>
    <n v="0"/>
    <n v="2786"/>
    <n v="-850"/>
    <n v="0"/>
    <n v="0"/>
    <n v="4615"/>
    <n v="1982"/>
    <n v="5529"/>
    <n v="1438"/>
    <n v="1171"/>
    <n v="331"/>
    <n v="3476"/>
    <n v="0"/>
    <n v="1129"/>
    <n v="0"/>
    <n v="0"/>
    <n v="0"/>
    <n v="0"/>
    <n v="0"/>
    <x v="0"/>
    <x v="0"/>
    <s v="Ventilazione"/>
  </r>
  <r>
    <x v="61"/>
    <x v="17"/>
    <n v="287"/>
    <n v="0"/>
    <x v="0"/>
    <n v="28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19"/>
    <n v="13702"/>
    <n v="11488"/>
    <x v="0"/>
    <n v="1427"/>
    <n v="23"/>
    <n v="302"/>
    <n v="0"/>
    <n v="1216"/>
    <n v="7050"/>
    <n v="0"/>
    <n v="0"/>
    <n v="0"/>
    <n v="103"/>
    <n v="1191"/>
    <n v="0"/>
    <n v="3572"/>
    <n v="3485"/>
    <n v="947"/>
    <n v="0"/>
    <n v="5047"/>
    <n v="827"/>
    <n v="0"/>
    <n v="0"/>
    <n v="0"/>
    <n v="0"/>
    <x v="0"/>
    <x v="0"/>
    <s v="Ventilazione"/>
  </r>
  <r>
    <x v="61"/>
    <x v="20"/>
    <n v="0"/>
    <n v="801"/>
    <x v="0"/>
    <m/>
    <m/>
    <n v="0"/>
    <n v="0"/>
    <n v="0"/>
    <n v="801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61"/>
    <x v="21"/>
    <n v="6110"/>
    <n v="20278"/>
    <x v="0"/>
    <m/>
    <m/>
    <n v="4502"/>
    <n v="0"/>
    <n v="0"/>
    <n v="0"/>
    <n v="0"/>
    <n v="0"/>
    <n v="1608"/>
    <n v="0"/>
    <n v="0"/>
    <n v="0"/>
    <n v="0"/>
    <n v="0"/>
    <n v="0"/>
    <n v="0"/>
    <n v="0"/>
    <n v="20278"/>
    <n v="0"/>
    <n v="0"/>
    <n v="0"/>
    <n v="0"/>
    <x v="0"/>
    <x v="0"/>
    <s v="Ventilazione"/>
  </r>
  <r>
    <x v="6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2"/>
    <n v="125128.32000000001"/>
    <n v="271482.69999999995"/>
    <x v="0"/>
    <m/>
    <n v="13228.19"/>
    <n v="0"/>
    <n v="29867.909999999996"/>
    <n v="39163.980000000003"/>
    <n v="59038.62"/>
    <n v="0"/>
    <n v="30362.609999999986"/>
    <n v="20376.259999999995"/>
    <n v="61103.790000000008"/>
    <n v="46427.500000000007"/>
    <n v="33739.399999999994"/>
    <n v="9262.3999999999942"/>
    <n v="21520.890000000014"/>
    <n v="5363.5200000000041"/>
    <n v="11379.880000000005"/>
    <n v="-2489.0400000000081"/>
    <n v="519.83999999999651"/>
    <n v="4635.7300000000105"/>
    <n v="8333.5999999999767"/>
    <n v="2387.9700000000012"/>
    <n v="4344.9799999999959"/>
    <x v="0"/>
    <x v="0"/>
    <s v="Climatizzazione"/>
  </r>
  <r>
    <x v="62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4"/>
    <n v="1587.01"/>
    <n v="0"/>
    <x v="0"/>
    <m/>
    <m/>
    <n v="0"/>
    <n v="0"/>
    <n v="0"/>
    <n v="0"/>
    <n v="0"/>
    <n v="0"/>
    <n v="0"/>
    <n v="0"/>
    <n v="1587.01"/>
    <n v="0"/>
    <n v="0"/>
    <n v="0"/>
    <n v="0"/>
    <n v="0"/>
    <n v="0"/>
    <n v="0"/>
    <n v="0"/>
    <n v="0"/>
    <n v="0"/>
    <n v="0"/>
    <x v="0"/>
    <x v="0"/>
    <s v="Climatizzazione"/>
  </r>
  <r>
    <x v="6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.51000000000022"/>
    <x v="0"/>
    <x v="0"/>
    <s v="Climatizzazione"/>
  </r>
  <r>
    <x v="62"/>
    <x v="7"/>
    <n v="124183.91"/>
    <n v="319346.28999999998"/>
    <x v="0"/>
    <n v="13756.869999999999"/>
    <m/>
    <n v="66361.330000000016"/>
    <n v="80094.62"/>
    <n v="-8179.1100000000151"/>
    <n v="70167.950000000012"/>
    <n v="610"/>
    <n v="87266.91"/>
    <n v="-1764.7999999999884"/>
    <n v="9617.3899999999849"/>
    <n v="21123.949999999997"/>
    <n v="42865.070000000007"/>
    <n v="20605.409999999989"/>
    <n v="7743.039999999979"/>
    <n v="2606.1200000000099"/>
    <n v="3220.2000000000116"/>
    <n v="2163"/>
    <n v="7309.5499999999884"/>
    <n v="6378.1399999999994"/>
    <n v="10538.559999999998"/>
    <n v="522.99999999999955"/>
    <n v="385.79999999999927"/>
    <x v="0"/>
    <x v="0"/>
    <s v="Climatizzazione"/>
  </r>
  <r>
    <x v="62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9"/>
    <n v="468.53"/>
    <n v="468.5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.53"/>
    <n v="0"/>
    <x v="0"/>
    <x v="0"/>
    <s v="Climatizzazione"/>
  </r>
  <r>
    <x v="62"/>
    <x v="10"/>
    <n v="721.60000000000036"/>
    <n v="721.60000000000036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21.60000000000036"/>
    <n v="2091.38"/>
    <x v="0"/>
    <x v="0"/>
    <s v="Climatizzazione"/>
  </r>
  <r>
    <x v="62"/>
    <x v="11"/>
    <n v="987.8799999999992"/>
    <n v="987.879999999999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7.8799999999992"/>
    <n v="1161.2000000000007"/>
    <x v="0"/>
    <x v="0"/>
    <s v="Climatizzazione"/>
  </r>
  <r>
    <x v="62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8.0599999999995"/>
    <x v="0"/>
    <x v="0"/>
    <s v="Climatizzazione"/>
  </r>
  <r>
    <x v="62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0.8099999999995"/>
    <x v="0"/>
    <x v="0"/>
    <s v="Climatizzazione"/>
  </r>
  <r>
    <x v="62"/>
    <x v="14"/>
    <n v="212118.09000000003"/>
    <n v="300419.98"/>
    <x v="0"/>
    <n v="932.0100000000001"/>
    <n v="6239.41"/>
    <n v="108672.05999999998"/>
    <n v="82898.569999999992"/>
    <n v="8831.6500000000233"/>
    <n v="49694.729999999996"/>
    <n v="6329.9799999998941"/>
    <n v="20173.48000000001"/>
    <n v="12970.570000000036"/>
    <n v="30431.950000000012"/>
    <n v="838.10000000006403"/>
    <n v="20162.75999999998"/>
    <n v="45201.040000000008"/>
    <n v="22485.140000000014"/>
    <n v="6709.3899999999849"/>
    <n v="15270.329999999987"/>
    <n v="3494.6600000000035"/>
    <n v="6736.1600000000035"/>
    <n v="13078.390000000014"/>
    <n v="41267.209999999992"/>
    <n v="5060.2400000000052"/>
    <n v="1167.3199999999997"/>
    <x v="0"/>
    <x v="0"/>
    <s v="Climatizzazione"/>
  </r>
  <r>
    <x v="62"/>
    <x v="15"/>
    <n v="2001.9400000000005"/>
    <n v="2001.940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1.9400000000005"/>
    <n v="0"/>
    <x v="0"/>
    <x v="0"/>
    <s v="Climatizzazione"/>
  </r>
  <r>
    <x v="62"/>
    <x v="16"/>
    <n v="4320.9000000000015"/>
    <n v="37935.060000000005"/>
    <x v="0"/>
    <m/>
    <m/>
    <n v="0"/>
    <n v="5150.4799999999996"/>
    <n v="0"/>
    <n v="0"/>
    <n v="0"/>
    <n v="0"/>
    <n v="0"/>
    <n v="0"/>
    <n v="0"/>
    <n v="28463.680000000004"/>
    <n v="0"/>
    <n v="0"/>
    <n v="0"/>
    <n v="0"/>
    <n v="0"/>
    <n v="0"/>
    <n v="0"/>
    <n v="0"/>
    <n v="4320.9000000000015"/>
    <n v="0"/>
    <x v="0"/>
    <x v="0"/>
    <s v="Climatizzazione"/>
  </r>
  <r>
    <x v="6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limatizzazione"/>
  </r>
  <r>
    <x v="62"/>
    <x v="19"/>
    <n v="1693.4399999999987"/>
    <n v="1693.43999999999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3.4399999999987"/>
    <n v="3989.5300000000025"/>
    <x v="0"/>
    <x v="0"/>
    <s v="Climatizzazione"/>
  </r>
  <r>
    <x v="62"/>
    <x v="20"/>
    <n v="1088.2599999999984"/>
    <n v="1088.25999999999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8.2599999999984"/>
    <n v="1057.1299999999974"/>
    <x v="0"/>
    <x v="0"/>
    <s v="Climatizzazione"/>
  </r>
  <r>
    <x v="62"/>
    <x v="21"/>
    <n v="-455.11999999999932"/>
    <n v="12198.61"/>
    <x v="0"/>
    <n v="-3323.23"/>
    <m/>
    <n v="-455.11999999999944"/>
    <n v="0"/>
    <n v="3323.2299999999996"/>
    <n v="0"/>
    <n v="0"/>
    <n v="0"/>
    <n v="455.12"/>
    <n v="12198.61"/>
    <n v="-455.11999999999944"/>
    <n v="0"/>
    <n v="0"/>
    <n v="0"/>
    <n v="0"/>
    <n v="0"/>
    <n v="0"/>
    <n v="0"/>
    <n v="0"/>
    <n v="0"/>
    <n v="0"/>
    <n v="830.96999999999935"/>
    <x v="0"/>
    <x v="0"/>
    <s v="Climatizzazione"/>
  </r>
  <r>
    <x v="6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1"/>
    <n v="1914.98"/>
    <n v="752.78"/>
    <x v="0"/>
    <m/>
    <m/>
    <n v="915.92"/>
    <n v="0"/>
    <n v="0"/>
    <n v="0"/>
    <n v="0"/>
    <n v="0"/>
    <n v="438.90499999999986"/>
    <n v="0"/>
    <n v="270.96500000000015"/>
    <n v="0"/>
    <n v="0"/>
    <n v="0"/>
    <n v="0"/>
    <n v="0"/>
    <n v="1686.81"/>
    <n v="752.78"/>
    <n v="-1397.62"/>
    <n v="0"/>
    <n v="0"/>
    <n v="0"/>
    <x v="0"/>
    <x v="0"/>
    <s v="Rubinetteria"/>
  </r>
  <r>
    <x v="63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3"/>
    <n v="224.69"/>
    <n v="0"/>
    <x v="0"/>
    <m/>
    <m/>
    <n v="0"/>
    <n v="0"/>
    <n v="0"/>
    <n v="0"/>
    <n v="0"/>
    <n v="0"/>
    <n v="0"/>
    <n v="0"/>
    <n v="0"/>
    <n v="0"/>
    <n v="224.69"/>
    <n v="0"/>
    <n v="0"/>
    <n v="0"/>
    <n v="0"/>
    <n v="0"/>
    <n v="0"/>
    <n v="0"/>
    <n v="0"/>
    <n v="0"/>
    <x v="0"/>
    <x v="0"/>
    <s v="Rubinetteria"/>
  </r>
  <r>
    <x v="63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9"/>
    <n v="6972.66"/>
    <n v="5706.14"/>
    <x v="0"/>
    <m/>
    <n v="1974.87"/>
    <n v="1008.83"/>
    <n v="0"/>
    <n v="0"/>
    <n v="0"/>
    <n v="0"/>
    <n v="868.72000000000025"/>
    <n v="1147.1866666666665"/>
    <n v="256.80999999999995"/>
    <n v="431.20333333333338"/>
    <n v="0"/>
    <n v="2271.5000000000005"/>
    <n v="1642.9999999999995"/>
    <n v="0"/>
    <n v="0"/>
    <n v="1124.42"/>
    <n v="962.74000000000069"/>
    <n v="989.51999999999953"/>
    <n v="0"/>
    <n v="0"/>
    <n v="1202.4499999999998"/>
    <x v="0"/>
    <x v="0"/>
    <s v="Rubinetteria"/>
  </r>
  <r>
    <x v="63"/>
    <x v="10"/>
    <n v="48.18"/>
    <n v="0"/>
    <x v="0"/>
    <m/>
    <m/>
    <n v="48.18"/>
    <n v="0"/>
    <n v="0"/>
    <n v="0"/>
    <n v="0"/>
    <n v="0"/>
    <n v="-2.0000000000003126E-2"/>
    <n v="0"/>
    <n v="2.0000000000003126E-2"/>
    <n v="0"/>
    <n v="0"/>
    <n v="0"/>
    <n v="0"/>
    <n v="0"/>
    <n v="0"/>
    <n v="0"/>
    <n v="0"/>
    <n v="0"/>
    <n v="0"/>
    <n v="0"/>
    <x v="0"/>
    <x v="0"/>
    <s v="Rubinetteria"/>
  </r>
  <r>
    <x v="63"/>
    <x v="11"/>
    <n v="15477.379999999997"/>
    <n v="13052.27"/>
    <x v="0"/>
    <m/>
    <n v="-22.95"/>
    <n v="2697.57"/>
    <n v="6714.59"/>
    <n v="0"/>
    <n v="381.50999999999931"/>
    <n v="0"/>
    <n v="0"/>
    <n v="5045.246666666666"/>
    <n v="0"/>
    <n v="1548.5633333333326"/>
    <n v="1938.6400000000012"/>
    <n v="-1527.579999999999"/>
    <n v="0"/>
    <n v="0"/>
    <n v="0"/>
    <n v="5260.2599999999993"/>
    <n v="81.559999999999491"/>
    <n v="0"/>
    <n v="1505.6000000000004"/>
    <n v="2453.3199999999997"/>
    <n v="0"/>
    <x v="0"/>
    <x v="0"/>
    <s v="Rubinetteria"/>
  </r>
  <r>
    <x v="6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13"/>
    <n v="15575.12"/>
    <n v="20969.14"/>
    <x v="0"/>
    <m/>
    <m/>
    <n v="3689.69"/>
    <n v="3405.42"/>
    <n v="0"/>
    <n v="146.28999999999996"/>
    <n v="0"/>
    <n v="2485.9799999999996"/>
    <n v="1794.06"/>
    <n v="1547.4300000000003"/>
    <n v="1096.75"/>
    <n v="599.76000000000022"/>
    <n v="2946.8700000000008"/>
    <n v="298.86999999999989"/>
    <n v="0"/>
    <n v="0"/>
    <n v="1106.2299999999996"/>
    <n v="3473.0699999999997"/>
    <n v="1208.58"/>
    <n v="5279.380000000001"/>
    <n v="3732.9400000000005"/>
    <n v="1436.7199999999975"/>
    <x v="0"/>
    <x v="0"/>
    <s v="Rubinetteria"/>
  </r>
  <r>
    <x v="6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15"/>
    <n v="6132.08"/>
    <n v="2214.5099999999993"/>
    <x v="0"/>
    <m/>
    <m/>
    <n v="2378.2199999999998"/>
    <n v="291.58"/>
    <n v="0"/>
    <n v="665.2"/>
    <n v="0"/>
    <n v="428.6400000000001"/>
    <n v="1025.105"/>
    <n v="144.98000000000002"/>
    <n v="680.66499999999996"/>
    <n v="0"/>
    <n v="695.57999999999993"/>
    <n v="348.42999999999984"/>
    <n v="0"/>
    <n v="0"/>
    <n v="0"/>
    <n v="-109.89999999999986"/>
    <n v="1138.8200000000006"/>
    <n v="231.88999999999987"/>
    <n v="213.6899999999996"/>
    <n v="0"/>
    <x v="0"/>
    <x v="0"/>
    <s v="Rubinetteria"/>
  </r>
  <r>
    <x v="63"/>
    <x v="16"/>
    <n v="173121.29"/>
    <n v="143467.85000000003"/>
    <x v="0"/>
    <m/>
    <n v="2388.5"/>
    <n v="7158.4"/>
    <n v="91096.01"/>
    <n v="0"/>
    <n v="5558.0299999999988"/>
    <n v="0"/>
    <n v="644"/>
    <n v="73895.466666666674"/>
    <n v="2660.2000000000116"/>
    <n v="16210.773333333331"/>
    <n v="1033.1999999999971"/>
    <n v="8746.6999999999971"/>
    <n v="10409.099999999991"/>
    <n v="0"/>
    <n v="0"/>
    <n v="42788.03"/>
    <n v="4166"/>
    <n v="5575.8099999999977"/>
    <n v="6766.7000000000116"/>
    <n v="18746.110000000015"/>
    <n v="4471.2599999999948"/>
    <x v="0"/>
    <x v="0"/>
    <s v="Rubinetteria"/>
  </r>
  <r>
    <x v="6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63"/>
    <x v="20"/>
    <n v="74895.59"/>
    <n v="86422.45"/>
    <x v="0"/>
    <m/>
    <n v="419.37"/>
    <n v="13759.99"/>
    <n v="38294.43"/>
    <n v="0"/>
    <n v="25144.36"/>
    <n v="0"/>
    <n v="4450.6499999999942"/>
    <n v="18073.501666666671"/>
    <n v="1397.6100000000006"/>
    <n v="6366.6983333333337"/>
    <n v="4884.6000000000058"/>
    <n v="16225.75"/>
    <n v="2101.5800000000017"/>
    <n v="0"/>
    <n v="0"/>
    <n v="7798.32"/>
    <n v="2200.9499999999971"/>
    <n v="7379.57"/>
    <n v="2237.1399999999994"/>
    <n v="5291.7599999999948"/>
    <n v="8436.0999999999913"/>
    <x v="0"/>
    <x v="0"/>
    <s v="Rubinetteria"/>
  </r>
  <r>
    <x v="63"/>
    <x v="21"/>
    <n v="29096.49"/>
    <n v="28946.47"/>
    <x v="0"/>
    <m/>
    <n v="-46.6"/>
    <n v="4169.5"/>
    <n v="7718.1100000000006"/>
    <n v="0"/>
    <n v="3770.9400000000005"/>
    <n v="0"/>
    <n v="-120.04000000000087"/>
    <n v="4212.1916666666675"/>
    <n v="6690.5"/>
    <n v="1676.3383333333331"/>
    <n v="2626.2799999999988"/>
    <n v="1537.1599999999999"/>
    <n v="-86.899999999997817"/>
    <n v="0"/>
    <n v="0"/>
    <n v="3803.9300000000003"/>
    <n v="2811.0099999999984"/>
    <n v="8114.1999999999989"/>
    <n v="0"/>
    <n v="5583.1700000000019"/>
    <n v="5982.7999999999993"/>
    <x v="0"/>
    <x v="0"/>
    <s v="Rubinetteria"/>
  </r>
  <r>
    <x v="64"/>
    <x v="0"/>
    <n v="7427.2"/>
    <n v="9042.9"/>
    <x v="0"/>
    <n v="2099"/>
    <n v="798.93"/>
    <n v="460"/>
    <n v="0"/>
    <n v="0"/>
    <n v="1012.6899999999999"/>
    <n v="0"/>
    <n v="92"/>
    <n v="3024.5"/>
    <n v="1666.7000000000003"/>
    <n v="0"/>
    <n v="0"/>
    <n v="0"/>
    <n v="919.7199999999998"/>
    <n v="0"/>
    <n v="0"/>
    <n v="1843.6999999999998"/>
    <n v="0"/>
    <n v="0"/>
    <n v="4552.8599999999997"/>
    <n v="0"/>
    <n v="0"/>
    <x v="0"/>
    <x v="0"/>
    <s v="Componenti per impianti"/>
  </r>
  <r>
    <x v="6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2"/>
    <n v="297.44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297.44"/>
    <n v="0"/>
    <n v="0"/>
    <n v="0"/>
    <x v="0"/>
    <x v="0"/>
    <s v="Componenti per impianti"/>
  </r>
  <r>
    <x v="6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4"/>
    <n v="16699.34"/>
    <n v="13904.46"/>
    <x v="0"/>
    <n v="799.69"/>
    <n v="281.88"/>
    <n v="530.29999999999995"/>
    <n v="0"/>
    <n v="899.68999999999983"/>
    <n v="1491.4499999999998"/>
    <n v="0"/>
    <n v="332.94000000000005"/>
    <n v="0"/>
    <n v="260"/>
    <n v="2738.69"/>
    <n v="0"/>
    <n v="0"/>
    <n v="471.42000000000007"/>
    <n v="666.65000000000055"/>
    <n v="0"/>
    <n v="701.36999999999989"/>
    <n v="0"/>
    <n v="865.19999999999982"/>
    <n v="1569.02"/>
    <n v="9497.75"/>
    <n v="4618.8199999999924"/>
    <x v="0"/>
    <x v="0"/>
    <s v="Componenti per impianti"/>
  </r>
  <r>
    <x v="64"/>
    <x v="5"/>
    <n v="0"/>
    <n v="1604"/>
    <x v="0"/>
    <m/>
    <n v="0"/>
    <n v="0"/>
    <n v="0"/>
    <n v="0"/>
    <n v="0"/>
    <n v="0"/>
    <n v="0"/>
    <n v="0"/>
    <n v="1604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7"/>
    <n v="301.24"/>
    <n v="0"/>
    <x v="0"/>
    <m/>
    <n v="0"/>
    <n v="0"/>
    <n v="0"/>
    <n v="0"/>
    <n v="0"/>
    <n v="0"/>
    <n v="0"/>
    <n v="0"/>
    <n v="0"/>
    <n v="0"/>
    <n v="0"/>
    <n v="301.24"/>
    <n v="0"/>
    <n v="0"/>
    <n v="0"/>
    <n v="0"/>
    <n v="0"/>
    <n v="0"/>
    <n v="0"/>
    <n v="0"/>
    <n v="0"/>
    <x v="0"/>
    <x v="0"/>
    <s v="Componenti per impianti"/>
  </r>
  <r>
    <x v="64"/>
    <x v="8"/>
    <n v="887.08"/>
    <n v="1123.69"/>
    <x v="0"/>
    <m/>
    <n v="0"/>
    <n v="522.20000000000005"/>
    <n v="653.28"/>
    <n v="0"/>
    <n v="0"/>
    <n v="0"/>
    <n v="0"/>
    <n v="0"/>
    <n v="0"/>
    <n v="0"/>
    <n v="470.41000000000008"/>
    <n v="0"/>
    <n v="0"/>
    <n v="0"/>
    <n v="0"/>
    <n v="0"/>
    <n v="0"/>
    <n v="364.88"/>
    <n v="0"/>
    <n v="0"/>
    <n v="0"/>
    <x v="0"/>
    <x v="0"/>
    <s v="Componenti per impianti"/>
  </r>
  <r>
    <x v="6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4"/>
    <n v="1926.91"/>
    <n v="5224.76"/>
    <x v="0"/>
    <m/>
    <n v="4510.53"/>
    <n v="0"/>
    <n v="0"/>
    <n v="0"/>
    <n v="714.23000000000047"/>
    <n v="326.89999999999998"/>
    <n v="0"/>
    <n v="0"/>
    <n v="0"/>
    <n v="202.30000000000007"/>
    <n v="0"/>
    <n v="0"/>
    <n v="0"/>
    <n v="0"/>
    <n v="0"/>
    <n v="1397.71"/>
    <n v="0"/>
    <n v="0"/>
    <n v="0"/>
    <n v="0"/>
    <n v="0"/>
    <x v="0"/>
    <x v="0"/>
    <s v="Componenti per impianti"/>
  </r>
  <r>
    <x v="64"/>
    <x v="15"/>
    <n v="461.35"/>
    <n v="834.2"/>
    <x v="0"/>
    <m/>
    <n v="0"/>
    <n v="0"/>
    <n v="0"/>
    <n v="461.35"/>
    <n v="388.5"/>
    <n v="0"/>
    <n v="0"/>
    <n v="0"/>
    <n v="0"/>
    <n v="0"/>
    <n v="0"/>
    <n v="0"/>
    <n v="0"/>
    <n v="0"/>
    <n v="0"/>
    <n v="0"/>
    <n v="0"/>
    <n v="0"/>
    <n v="445.70000000000005"/>
    <n v="0"/>
    <n v="0"/>
    <x v="0"/>
    <x v="0"/>
    <s v="Componenti per impianti"/>
  </r>
  <r>
    <x v="64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7"/>
    <n v="1381.47"/>
    <n v="5250"/>
    <x v="0"/>
    <m/>
    <n v="0"/>
    <n v="0"/>
    <n v="0"/>
    <n v="0"/>
    <n v="0"/>
    <n v="0"/>
    <n v="5250"/>
    <n v="686.22"/>
    <n v="0"/>
    <n v="0"/>
    <n v="0"/>
    <n v="695.25"/>
    <n v="0"/>
    <n v="0"/>
    <n v="0"/>
    <n v="0"/>
    <n v="0"/>
    <n v="0"/>
    <n v="0"/>
    <n v="0"/>
    <n v="0"/>
    <x v="0"/>
    <x v="0"/>
    <s v="Componenti per impianti"/>
  </r>
  <r>
    <x v="6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4"/>
    <x v="19"/>
    <n v="8969.23"/>
    <n v="7975.32"/>
    <x v="0"/>
    <n v="2211.21"/>
    <n v="1995.98"/>
    <n v="977.50999999999976"/>
    <n v="698.09999999999991"/>
    <n v="2101.14"/>
    <n v="1998.6800000000003"/>
    <n v="0"/>
    <n v="959.40999999999985"/>
    <n v="0"/>
    <n v="504.32999999999993"/>
    <n v="1756.3400000000001"/>
    <n v="0"/>
    <n v="1385.71"/>
    <n v="959.85000000000036"/>
    <n v="0"/>
    <n v="0"/>
    <n v="0"/>
    <n v="858.96999999999935"/>
    <n v="537.31999999999971"/>
    <n v="0"/>
    <n v="0"/>
    <n v="0"/>
    <x v="0"/>
    <x v="0"/>
    <s v="Componenti per impianti"/>
  </r>
  <r>
    <x v="64"/>
    <x v="20"/>
    <n v="69099.819999999992"/>
    <n v="69026.59"/>
    <x v="0"/>
    <m/>
    <n v="0"/>
    <n v="230.78"/>
    <n v="0"/>
    <n v="0"/>
    <n v="252.5"/>
    <n v="0"/>
    <n v="0"/>
    <n v="0"/>
    <n v="0"/>
    <n v="0"/>
    <n v="0"/>
    <n v="0"/>
    <n v="0"/>
    <n v="0"/>
    <n v="0"/>
    <n v="94.950000000000017"/>
    <n v="0"/>
    <n v="0"/>
    <n v="0"/>
    <n v="68774.09"/>
    <n v="6780.5400000000373"/>
    <x v="0"/>
    <x v="0"/>
    <s v="Componenti per impianti"/>
  </r>
  <r>
    <x v="64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8"/>
    <n v="0"/>
    <n v="1246"/>
    <x v="0"/>
    <m/>
    <m/>
    <n v="0"/>
    <n v="0"/>
    <n v="0"/>
    <n v="1246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sanitari"/>
  </r>
  <r>
    <x v="66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8"/>
    <n v="22542.560000000001"/>
    <n v="26940.959999999999"/>
    <x v="0"/>
    <n v="1495.68"/>
    <n v="1076.6400000000001"/>
    <n v="1402.8"/>
    <n v="3440.4699999999993"/>
    <n v="0"/>
    <n v="7376.81"/>
    <n v="1219.7499999999995"/>
    <n v="2641.3899999999994"/>
    <n v="2814.96"/>
    <n v="2839.74"/>
    <n v="4548.96"/>
    <n v="1197.6900000000023"/>
    <n v="2548.8500000000004"/>
    <n v="1780.6799999999967"/>
    <n v="1414.1800000000003"/>
    <n v="1047.6600000000035"/>
    <n v="3731.5099999999984"/>
    <n v="2652.7799999999988"/>
    <n v="1966.6900000000023"/>
    <n v="1487.9199999999983"/>
    <n v="1399.1800000000003"/>
    <n v="0"/>
    <x v="0"/>
    <x v="0"/>
    <s v="Tubazioni"/>
  </r>
  <r>
    <x v="66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66"/>
    <x v="21"/>
    <n v="212093.46"/>
    <n v="366482.38"/>
    <x v="0"/>
    <n v="265.10000000000002"/>
    <n v="10382.61"/>
    <n v="39951.32"/>
    <n v="42034.080000000002"/>
    <n v="30123.53"/>
    <n v="31217.929999999993"/>
    <n v="3850.6600000000035"/>
    <n v="37307.53"/>
    <n v="8610.5699999999924"/>
    <n v="52708.5"/>
    <n v="32417.630000000005"/>
    <n v="60860.110000000015"/>
    <n v="10996.169999999998"/>
    <n v="58103.719999999972"/>
    <n v="17342.300000000003"/>
    <n v="6762.25"/>
    <n v="24468.959999999992"/>
    <n v="34505.23000000004"/>
    <n v="23983.960000000021"/>
    <n v="12517.159999999974"/>
    <n v="20083.25999999998"/>
    <n v="52681.94"/>
    <x v="0"/>
    <x v="0"/>
    <s v="Tubazioni"/>
  </r>
  <r>
    <x v="67"/>
    <x v="0"/>
    <n v="7630.51"/>
    <n v="4651.55"/>
    <x v="0"/>
    <n v="1670.21"/>
    <n v="0"/>
    <n v="0"/>
    <n v="0"/>
    <n v="0"/>
    <n v="0"/>
    <n v="0"/>
    <n v="746.63"/>
    <n v="0"/>
    <n v="1217.67"/>
    <n v="2680.8999999999996"/>
    <n v="0"/>
    <n v="0"/>
    <n v="1455.4600000000003"/>
    <n v="2263.4500000000007"/>
    <n v="0"/>
    <n v="1015.9499999999998"/>
    <n v="0"/>
    <n v="0"/>
    <n v="1231.79"/>
    <n v="0"/>
    <n v="0"/>
    <x v="0"/>
    <x v="0"/>
    <s v="Componenti per impianti"/>
  </r>
  <r>
    <x v="67"/>
    <x v="1"/>
    <n v="0"/>
    <n v="1854.11"/>
    <x v="0"/>
    <m/>
    <n v="0"/>
    <n v="0"/>
    <n v="0"/>
    <n v="0"/>
    <n v="0"/>
    <n v="0"/>
    <n v="0"/>
    <n v="0"/>
    <n v="0"/>
    <n v="0"/>
    <n v="0"/>
    <n v="0"/>
    <n v="1024.69"/>
    <n v="0"/>
    <n v="0"/>
    <n v="0"/>
    <n v="829.41999999999985"/>
    <n v="0"/>
    <n v="0"/>
    <n v="0"/>
    <n v="0"/>
    <x v="0"/>
    <x v="0"/>
    <s v="Componenti per impianti"/>
  </r>
  <r>
    <x v="67"/>
    <x v="2"/>
    <n v="49592.03"/>
    <n v="60036.91"/>
    <x v="0"/>
    <n v="6280.58"/>
    <n v="4330.9799999999996"/>
    <n v="5018.7800000000007"/>
    <n v="6070.09"/>
    <n v="99.539999999999054"/>
    <n v="5029.9600000000009"/>
    <n v="0"/>
    <n v="4726.7100000000009"/>
    <n v="3113.4799999999996"/>
    <n v="5332.8299999999981"/>
    <n v="3984.0300000000007"/>
    <n v="4807.7200000000012"/>
    <n v="7130.119999999999"/>
    <n v="7392.7799999999988"/>
    <n v="4611.3000000000029"/>
    <n v="3577.1399999999994"/>
    <n v="12991.869999999995"/>
    <n v="5430.75"/>
    <n v="0"/>
    <n v="6975.6200000000026"/>
    <n v="6362.3300000000017"/>
    <n v="8206.4900000000052"/>
    <x v="0"/>
    <x v="0"/>
    <s v="Componenti per impianti"/>
  </r>
  <r>
    <x v="67"/>
    <x v="3"/>
    <n v="2179.8200000000002"/>
    <n v="3351.3100000000004"/>
    <x v="0"/>
    <m/>
    <n v="0"/>
    <n v="0"/>
    <n v="1254.1500000000001"/>
    <n v="0"/>
    <n v="-82.660000000000082"/>
    <n v="0"/>
    <n v="0"/>
    <n v="0"/>
    <n v="0"/>
    <n v="0"/>
    <n v="0"/>
    <n v="0"/>
    <n v="0"/>
    <n v="0"/>
    <n v="0"/>
    <n v="0"/>
    <n v="0"/>
    <n v="0"/>
    <n v="0"/>
    <n v="2179.8200000000002"/>
    <n v="84.119999999999891"/>
    <x v="0"/>
    <x v="0"/>
    <s v="Componenti per impianti"/>
  </r>
  <r>
    <x v="67"/>
    <x v="4"/>
    <n v="6499.98"/>
    <n v="11408.63"/>
    <x v="0"/>
    <m/>
    <n v="3678.95"/>
    <n v="327.60000000000002"/>
    <n v="0"/>
    <n v="0"/>
    <n v="0"/>
    <n v="0"/>
    <n v="3485.6400000000003"/>
    <n v="0"/>
    <n v="0"/>
    <n v="0"/>
    <n v="0"/>
    <n v="3046.7400000000002"/>
    <n v="0"/>
    <n v="0"/>
    <n v="491.39999999999964"/>
    <n v="3125.6399999999994"/>
    <n v="0"/>
    <n v="0"/>
    <n v="3752.6399999999994"/>
    <n v="0"/>
    <n v="1608.75"/>
    <x v="0"/>
    <x v="0"/>
    <s v="Componenti per impianti"/>
  </r>
  <r>
    <x v="67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7"/>
    <x v="6"/>
    <n v="2330.64"/>
    <n v="2363.25"/>
    <x v="0"/>
    <m/>
    <n v="0"/>
    <n v="588.95000000000005"/>
    <n v="768.62"/>
    <n v="54.599999999999909"/>
    <n v="0"/>
    <n v="0"/>
    <n v="0"/>
    <n v="166.78000000000009"/>
    <n v="492.37"/>
    <n v="691.37"/>
    <n v="489.15000000000009"/>
    <n v="0"/>
    <n v="0"/>
    <n v="828.93999999999983"/>
    <n v="0"/>
    <n v="0"/>
    <n v="613.1099999999999"/>
    <n v="0"/>
    <n v="0"/>
    <n v="0"/>
    <n v="0"/>
    <x v="0"/>
    <x v="0"/>
    <s v="Componenti per impianti"/>
  </r>
  <r>
    <x v="67"/>
    <x v="7"/>
    <n v="3872.07"/>
    <n v="5836.02"/>
    <x v="0"/>
    <n v="926.22"/>
    <n v="693.6"/>
    <n v="0"/>
    <n v="0"/>
    <n v="0"/>
    <n v="620.57000000000005"/>
    <n v="303.39999999999986"/>
    <n v="410.40999999999985"/>
    <n v="0"/>
    <n v="780.20000000000027"/>
    <n v="693.60000000000014"/>
    <n v="1143.7599999999998"/>
    <n v="986.35000000000014"/>
    <n v="290.94000000000005"/>
    <n v="0"/>
    <n v="645.83999999999969"/>
    <n v="962.5"/>
    <n v="364.20000000000073"/>
    <n v="0"/>
    <n v="886.5"/>
    <n v="0"/>
    <n v="0"/>
    <x v="0"/>
    <x v="0"/>
    <s v="Componenti per impianti"/>
  </r>
  <r>
    <x v="67"/>
    <x v="8"/>
    <n v="10858.659999999998"/>
    <n v="10403.929999999998"/>
    <x v="0"/>
    <n v="1013.33"/>
    <n v="806.31"/>
    <n v="2660.1"/>
    <n v="0"/>
    <n v="141.12000000000035"/>
    <n v="0"/>
    <n v="0"/>
    <n v="978.15000000000009"/>
    <n v="2468.16"/>
    <n v="1117.23"/>
    <n v="1063.9499999999998"/>
    <n v="2815.31"/>
    <n v="1817.75"/>
    <n v="962.09000000000015"/>
    <n v="0"/>
    <n v="869.04"/>
    <n v="2767.6499999999996"/>
    <n v="3078.79"/>
    <n v="0"/>
    <n v="850.40999999999985"/>
    <n v="-1073.4000000000015"/>
    <n v="0"/>
    <x v="0"/>
    <x v="0"/>
    <s v="Componenti per impianti"/>
  </r>
  <r>
    <x v="67"/>
    <x v="9"/>
    <n v="2289.7299999999996"/>
    <n v="3373.9199999999996"/>
    <x v="0"/>
    <n v="434.16"/>
    <n v="495"/>
    <n v="627.59999999999991"/>
    <n v="293.39999999999998"/>
    <n v="0"/>
    <n v="0"/>
    <n v="0"/>
    <n v="331.65999999999997"/>
    <n v="0"/>
    <n v="173.40000000000009"/>
    <n v="299.25600000000009"/>
    <n v="391.04999999999995"/>
    <n v="0.14400000000000546"/>
    <n v="0"/>
    <n v="0"/>
    <n v="0"/>
    <n v="0"/>
    <n v="0"/>
    <n v="0"/>
    <n v="760.83999999999992"/>
    <n v="928.56999999999971"/>
    <n v="1790.5900000000001"/>
    <x v="0"/>
    <x v="0"/>
    <s v="Componenti per impianti"/>
  </r>
  <r>
    <x v="67"/>
    <x v="10"/>
    <n v="3819.74"/>
    <n v="4139.34"/>
    <x v="0"/>
    <n v="1044.3399999999999"/>
    <n v="0"/>
    <n v="307.23"/>
    <n v="964.15"/>
    <n v="929.74"/>
    <n v="0"/>
    <n v="0"/>
    <n v="598.94999999999993"/>
    <n v="0"/>
    <n v="0"/>
    <n v="0"/>
    <n v="1187.5900000000001"/>
    <n v="0"/>
    <n v="0"/>
    <n v="579.44000000000005"/>
    <n v="0"/>
    <n v="958.98999999999978"/>
    <n v="0"/>
    <n v="0"/>
    <n v="1388.65"/>
    <n v="0"/>
    <n v="0"/>
    <x v="0"/>
    <x v="0"/>
    <s v="Componenti per impianti"/>
  </r>
  <r>
    <x v="67"/>
    <x v="11"/>
    <n v="8847.64"/>
    <n v="14326.529999999999"/>
    <x v="0"/>
    <n v="1124.45"/>
    <n v="919.81"/>
    <n v="0"/>
    <n v="1642.69"/>
    <n v="1081.9199999999998"/>
    <n v="1087.4899999999998"/>
    <n v="0"/>
    <n v="821.98000000000047"/>
    <n v="933.74000000000024"/>
    <n v="0"/>
    <n v="0"/>
    <n v="7022.2699999999995"/>
    <n v="1040.7899999999995"/>
    <n v="823.53000000000065"/>
    <n v="1628.46"/>
    <n v="0"/>
    <n v="2036.4000000000005"/>
    <n v="0"/>
    <n v="0"/>
    <n v="1006.8799999999992"/>
    <n v="1001.8800000000001"/>
    <n v="2238.4299999999994"/>
    <x v="0"/>
    <x v="0"/>
    <s v="Componenti per impianti"/>
  </r>
  <r>
    <x v="67"/>
    <x v="12"/>
    <n v="9381.11"/>
    <n v="9277.2800000000007"/>
    <x v="0"/>
    <n v="803.6"/>
    <n v="898.21"/>
    <n v="1466.9900000000002"/>
    <n v="0"/>
    <n v="0"/>
    <n v="898.19"/>
    <n v="0"/>
    <n v="0"/>
    <n v="912.31999999999971"/>
    <n v="1073.2799999999997"/>
    <n v="0"/>
    <n v="2180.4699999999998"/>
    <n v="1612.3500000000004"/>
    <n v="1313.83"/>
    <n v="922.80999999999949"/>
    <n v="0"/>
    <n v="2759.8700000000008"/>
    <n v="1076.1300000000001"/>
    <n v="0"/>
    <n v="934.00000000000091"/>
    <n v="903.17000000000007"/>
    <n v="1054.3700000000008"/>
    <x v="0"/>
    <x v="0"/>
    <s v="Componenti per impianti"/>
  </r>
  <r>
    <x v="67"/>
    <x v="13"/>
    <n v="9972.14"/>
    <n v="10784.84"/>
    <x v="0"/>
    <n v="1873.37"/>
    <n v="718.16"/>
    <n v="0"/>
    <n v="0"/>
    <n v="0"/>
    <n v="1267.1199999999999"/>
    <n v="1202.42"/>
    <n v="1528.5500000000002"/>
    <n v="0"/>
    <n v="1964.37"/>
    <n v="1515.6800000000003"/>
    <n v="0"/>
    <n v="2191.8599999999997"/>
    <n v="1409.33"/>
    <n v="0"/>
    <n v="1160.3200000000006"/>
    <n v="1601.5699999999997"/>
    <n v="1098.9699999999993"/>
    <n v="0"/>
    <n v="50.780000000000655"/>
    <n v="1587.2399999999998"/>
    <n v="230.39999999999964"/>
    <x v="0"/>
    <x v="0"/>
    <s v="Componenti per impianti"/>
  </r>
  <r>
    <x v="67"/>
    <x v="14"/>
    <n v="60779.389999999992"/>
    <n v="62267.299999999996"/>
    <x v="0"/>
    <n v="10570.48"/>
    <n v="6062.34"/>
    <n v="4689.42"/>
    <n v="4996.2199999999993"/>
    <n v="0"/>
    <n v="6446.5500000000011"/>
    <n v="252"/>
    <n v="2627.0699999999997"/>
    <n v="7621.5399999999991"/>
    <n v="7271.18"/>
    <n v="2410.4799999999996"/>
    <n v="1100.3999999999978"/>
    <n v="4872.6700000000019"/>
    <n v="5072.9600000000028"/>
    <n v="6319.2000000000007"/>
    <n v="2587.6800000000003"/>
    <n v="12618.229999999996"/>
    <n v="4736.5"/>
    <n v="0"/>
    <n v="9941.0299999999988"/>
    <n v="11425.369999999995"/>
    <n v="7275.1499999999942"/>
    <x v="0"/>
    <x v="0"/>
    <s v="Componenti per impianti"/>
  </r>
  <r>
    <x v="67"/>
    <x v="15"/>
    <n v="10403.529999999999"/>
    <n v="11570.74"/>
    <x v="0"/>
    <n v="134.61000000000001"/>
    <n v="0"/>
    <n v="1393.7800000000002"/>
    <n v="820.59"/>
    <n v="563.29"/>
    <n v="381.75999999999988"/>
    <n v="0"/>
    <n v="0"/>
    <n v="0"/>
    <n v="1665.8600000000001"/>
    <n v="1350.3600000000001"/>
    <n v="1652.42"/>
    <n v="504.75"/>
    <n v="0"/>
    <n v="825.4399999999996"/>
    <n v="1316.0900000000001"/>
    <n v="1694.0200000000004"/>
    <n v="0"/>
    <n v="0"/>
    <n v="1796.7399999999998"/>
    <n v="3937.2799999999997"/>
    <n v="779.79999999999927"/>
    <x v="0"/>
    <x v="0"/>
    <s v="Componenti per impianti"/>
  </r>
  <r>
    <x v="67"/>
    <x v="16"/>
    <n v="24553.079999999994"/>
    <n v="28193.379999999994"/>
    <x v="0"/>
    <n v="5792.24"/>
    <n v="810.03"/>
    <n v="821.5"/>
    <n v="0"/>
    <n v="820.0600000000004"/>
    <n v="17565.120000000003"/>
    <n v="0"/>
    <n v="0"/>
    <n v="2552.4299999999994"/>
    <n v="0"/>
    <n v="0"/>
    <n v="0"/>
    <n v="5097.6499999999996"/>
    <n v="0"/>
    <n v="908.46000000000095"/>
    <n v="0"/>
    <n v="5301.119999999999"/>
    <n v="4708.66"/>
    <n v="0"/>
    <n v="1849.9499999999971"/>
    <n v="3259.6199999999953"/>
    <n v="10253.089999999997"/>
    <x v="0"/>
    <x v="0"/>
    <s v="Componenti per impianti"/>
  </r>
  <r>
    <x v="6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7"/>
    <x v="19"/>
    <n v="17636.990000000002"/>
    <n v="26558.62"/>
    <x v="0"/>
    <m/>
    <n v="1550.6"/>
    <n v="1569.18"/>
    <n v="2224.08"/>
    <n v="0"/>
    <n v="3120.4900000000002"/>
    <n v="1884.59"/>
    <n v="1717.2299999999996"/>
    <n v="0"/>
    <n v="3258.6900000000005"/>
    <n v="1732.5899999999997"/>
    <n v="3876.91"/>
    <n v="1854.75"/>
    <n v="4227.4399999999987"/>
    <n v="2238.6999999999998"/>
    <n v="552.84000000000015"/>
    <n v="8357.1800000000021"/>
    <n v="2748.1000000000022"/>
    <n v="0"/>
    <n v="3282.239999999998"/>
    <n v="0"/>
    <n v="0"/>
    <x v="0"/>
    <x v="0"/>
    <s v="Componenti per impianti"/>
  </r>
  <r>
    <x v="67"/>
    <x v="20"/>
    <n v="18901.11"/>
    <n v="20099.29"/>
    <x v="0"/>
    <n v="1665.06"/>
    <n v="2984.03"/>
    <n v="2299.1799999999998"/>
    <n v="2299.6699999999996"/>
    <n v="1050.1999999999998"/>
    <n v="1051.5600000000004"/>
    <n v="0"/>
    <n v="2020.3199999999997"/>
    <n v="2279.5600000000004"/>
    <n v="2121.1200000000008"/>
    <n v="61.380000000000109"/>
    <n v="708.13999999999942"/>
    <n v="2213.9000000000005"/>
    <n v="3591.08"/>
    <n v="3719.3099999999995"/>
    <n v="1435.1599999999999"/>
    <n v="2592.0200000000004"/>
    <n v="867.71000000000095"/>
    <n v="0"/>
    <n v="0"/>
    <n v="3020.5"/>
    <n v="4875.8099999999977"/>
    <x v="0"/>
    <x v="0"/>
    <s v="Componenti per impianti"/>
  </r>
  <r>
    <x v="67"/>
    <x v="21"/>
    <n v="43256.69000000001"/>
    <n v="42748.310000000012"/>
    <x v="0"/>
    <n v="2358.81"/>
    <n v="891.51"/>
    <n v="44.519999999999982"/>
    <n v="3523.0299999999997"/>
    <n v="0"/>
    <n v="838.23999999999978"/>
    <n v="0"/>
    <n v="0"/>
    <n v="3290.8999999999996"/>
    <n v="2343.9900000000007"/>
    <n v="1581.2000000000007"/>
    <n v="2445.3099999999995"/>
    <n v="1658.1599999999999"/>
    <n v="1076.7199999999993"/>
    <n v="424.82999999999993"/>
    <n v="0"/>
    <n v="6080.5399999999991"/>
    <n v="2001.0400000000009"/>
    <n v="0"/>
    <n v="1810.7399999999998"/>
    <n v="27817.73000000001"/>
    <n v="18135.22"/>
    <x v="0"/>
    <x v="0"/>
    <s v="Componenti per impianti"/>
  </r>
  <r>
    <x v="68"/>
    <x v="0"/>
    <n v="642.41045730240512"/>
    <n v="642.4104573024051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2.41045730240512"/>
    <n v="544"/>
    <x v="0"/>
    <x v="0"/>
    <s v="Componenti per impianti"/>
  </r>
  <r>
    <x v="68"/>
    <x v="1"/>
    <n v="0"/>
    <n v="3528.21"/>
    <x v="0"/>
    <m/>
    <m/>
    <n v="0"/>
    <n v="0"/>
    <n v="0"/>
    <n v="366.44"/>
    <n v="0"/>
    <n v="1713.38"/>
    <n v="0"/>
    <n v="229.25"/>
    <n v="0"/>
    <n v="464.54999999999973"/>
    <n v="0"/>
    <n v="0"/>
    <n v="0"/>
    <n v="754.59000000000015"/>
    <n v="0"/>
    <n v="0"/>
    <n v="0"/>
    <n v="0"/>
    <n v="0"/>
    <n v="40"/>
    <x v="0"/>
    <x v="0"/>
    <s v="Componenti per impianti"/>
  </r>
  <r>
    <x v="68"/>
    <x v="2"/>
    <n v="3987.83"/>
    <n v="4901.47"/>
    <x v="0"/>
    <m/>
    <m/>
    <n v="375.48"/>
    <n v="826.07"/>
    <n v="0"/>
    <n v="491.1"/>
    <n v="0"/>
    <n v="0"/>
    <n v="153.51"/>
    <n v="630.09999999999991"/>
    <n v="1504.21"/>
    <n v="765.44"/>
    <n v="945.18000000000006"/>
    <n v="0"/>
    <n v="0"/>
    <n v="774.81"/>
    <n v="1009.4499999999998"/>
    <n v="0"/>
    <n v="0"/>
    <n v="1413.9500000000003"/>
    <n v="0"/>
    <n v="0"/>
    <x v="0"/>
    <x v="0"/>
    <s v="Componenti per impianti"/>
  </r>
  <r>
    <x v="68"/>
    <x v="3"/>
    <n v="14489.02"/>
    <n v="13233.15"/>
    <x v="0"/>
    <m/>
    <m/>
    <n v="4963.83"/>
    <n v="0"/>
    <n v="0"/>
    <n v="7838.08"/>
    <n v="1015.04"/>
    <n v="0"/>
    <n v="4928.2300000000005"/>
    <n v="21.920000000000073"/>
    <n v="0"/>
    <n v="1019.7099999999991"/>
    <n v="1195.4699999999993"/>
    <n v="67.820000000001528"/>
    <n v="0"/>
    <n v="0"/>
    <n v="2386.4500000000007"/>
    <n v="0"/>
    <n v="0"/>
    <n v="4285.619999999999"/>
    <n v="0"/>
    <n v="0"/>
    <x v="0"/>
    <x v="0"/>
    <s v="Componenti per impianti"/>
  </r>
  <r>
    <x v="68"/>
    <x v="4"/>
    <n v="5115.95"/>
    <n v="7969"/>
    <x v="0"/>
    <n v="1295.5"/>
    <n v="946.07"/>
    <n v="119.16000000000008"/>
    <n v="607.42999999999995"/>
    <n v="536.82999999999993"/>
    <n v="0"/>
    <n v="165.52999999999997"/>
    <n v="613.30000000000018"/>
    <n v="0"/>
    <n v="1666.7599999999998"/>
    <n v="1564.9699999999998"/>
    <n v="967.61000000000013"/>
    <n v="190.17000000000007"/>
    <n v="1041.33"/>
    <n v="181.07999999999993"/>
    <n v="195.36999999999989"/>
    <n v="1062.71"/>
    <n v="308.25"/>
    <n v="0"/>
    <n v="1622.88"/>
    <n v="0"/>
    <n v="0"/>
    <x v="0"/>
    <x v="0"/>
    <s v="Componenti per impianti"/>
  </r>
  <r>
    <x v="68"/>
    <x v="5"/>
    <n v="288.89889943996877"/>
    <n v="288.8988994399687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.89889943996877"/>
    <n v="0"/>
    <x v="0"/>
    <x v="0"/>
    <s v="Componenti per impianti"/>
  </r>
  <r>
    <x v="68"/>
    <x v="6"/>
    <n v="1255.5713994747857"/>
    <n v="1255.571399474785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5.5713994747857"/>
    <n v="2038"/>
    <x v="0"/>
    <x v="0"/>
    <s v="Componenti per impianti"/>
  </r>
  <r>
    <x v="68"/>
    <x v="7"/>
    <n v="750.52719403263063"/>
    <n v="1063.2071940326307"/>
    <x v="0"/>
    <m/>
    <m/>
    <n v="0"/>
    <n v="446.45"/>
    <n v="0"/>
    <n v="0"/>
    <n v="0"/>
    <n v="0"/>
    <n v="133.77000000000001"/>
    <n v="0"/>
    <n v="0"/>
    <n v="0"/>
    <n v="0"/>
    <n v="0"/>
    <n v="0"/>
    <n v="0"/>
    <n v="0"/>
    <n v="0"/>
    <n v="0"/>
    <n v="0"/>
    <n v="616.75719403263065"/>
    <n v="619"/>
    <x v="0"/>
    <x v="0"/>
    <s v="Componenti per impianti"/>
  </r>
  <r>
    <x v="68"/>
    <x v="8"/>
    <n v="5243.4858641839055"/>
    <n v="5538.9558641839067"/>
    <x v="0"/>
    <m/>
    <m/>
    <n v="0"/>
    <n v="481.44"/>
    <n v="0"/>
    <n v="0"/>
    <n v="752.22"/>
    <n v="375.03000000000003"/>
    <n v="0"/>
    <n v="4178.0199999999995"/>
    <n v="803.84999999999991"/>
    <n v="0"/>
    <n v="525.48000000000025"/>
    <n v="380.93000000000029"/>
    <n v="0"/>
    <n v="23.619999999999891"/>
    <n v="3062.0199999999995"/>
    <n v="0"/>
    <n v="0"/>
    <n v="0"/>
    <n v="99.915864183906251"/>
    <n v="0"/>
    <x v="0"/>
    <x v="0"/>
    <s v="Componenti per impianti"/>
  </r>
  <r>
    <x v="68"/>
    <x v="9"/>
    <n v="915.96534880531362"/>
    <n v="915.9653488053136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5.96534880531362"/>
    <n v="1506"/>
    <x v="0"/>
    <x v="0"/>
    <s v="Componenti per impianti"/>
  </r>
  <r>
    <x v="68"/>
    <x v="10"/>
    <n v="38305.94"/>
    <n v="41197.68"/>
    <x v="0"/>
    <n v="5520.29"/>
    <n v="2799.24"/>
    <n v="8171.5800000000008"/>
    <n v="5894.99"/>
    <n v="3798.659999999998"/>
    <n v="1548.3600000000006"/>
    <n v="0"/>
    <n v="1697.17"/>
    <n v="9470.93"/>
    <n v="8644.26"/>
    <n v="1872.7200000000012"/>
    <n v="1434.7700000000004"/>
    <n v="6332.6299999999974"/>
    <n v="5361.869999999999"/>
    <n v="65.100000000005821"/>
    <n v="3077.5600000000013"/>
    <n v="3074.0299999999988"/>
    <n v="3435.9400000000023"/>
    <n v="0"/>
    <n v="7303.5199999999968"/>
    <n v="0"/>
    <n v="0"/>
    <x v="0"/>
    <x v="0"/>
    <s v="Componenti per impianti"/>
  </r>
  <r>
    <x v="68"/>
    <x v="11"/>
    <n v="4269.8772960101487"/>
    <n v="1798.7272960101482"/>
    <x v="0"/>
    <n v="457.92"/>
    <m/>
    <n v="967.11999999999989"/>
    <n v="0"/>
    <n v="0"/>
    <n v="544.98"/>
    <n v="0"/>
    <n v="14.240000000000009"/>
    <n v="330.11000000000013"/>
    <n v="0"/>
    <n v="737.92000000000007"/>
    <n v="0"/>
    <n v="0"/>
    <n v="1150.56"/>
    <n v="1687.8600000000001"/>
    <n v="0"/>
    <n v="0"/>
    <n v="0"/>
    <n v="0"/>
    <n v="0"/>
    <n v="88.947296010148193"/>
    <n v="0"/>
    <x v="0"/>
    <x v="0"/>
    <s v="Componenti per impianti"/>
  </r>
  <r>
    <x v="68"/>
    <x v="12"/>
    <n v="2914.8049986178703"/>
    <n v="8283.9249986178693"/>
    <x v="0"/>
    <m/>
    <m/>
    <n v="0"/>
    <n v="0"/>
    <n v="0"/>
    <n v="0"/>
    <n v="0"/>
    <n v="4615.03"/>
    <n v="0"/>
    <n v="0"/>
    <n v="2555"/>
    <n v="3093.91"/>
    <n v="0"/>
    <n v="215.18000000000029"/>
    <n v="0"/>
    <n v="0"/>
    <n v="0"/>
    <n v="0"/>
    <n v="0"/>
    <n v="0"/>
    <n v="359.8049986178703"/>
    <n v="0"/>
    <x v="0"/>
    <x v="0"/>
    <s v="Componenti per impianti"/>
  </r>
  <r>
    <x v="68"/>
    <x v="13"/>
    <n v="23818.77"/>
    <n v="30795.59"/>
    <x v="0"/>
    <n v="10704.93"/>
    <n v="2536.5500000000002"/>
    <n v="1481.8600000000006"/>
    <n v="0"/>
    <n v="2223.9899999999998"/>
    <n v="7344.4800000000005"/>
    <n v="0"/>
    <n v="1654.0100000000002"/>
    <n v="0"/>
    <n v="6840.77"/>
    <n v="1573.5900000000001"/>
    <n v="1313.8299999999981"/>
    <n v="2233.5699999999979"/>
    <n v="2910.3500000000022"/>
    <n v="0"/>
    <n v="527.62999999999738"/>
    <n v="5600.8300000000017"/>
    <n v="5581.6700000000019"/>
    <n v="0"/>
    <n v="2086.2999999999993"/>
    <n v="0"/>
    <n v="0"/>
    <x v="0"/>
    <x v="0"/>
    <s v="Componenti per impianti"/>
  </r>
  <r>
    <x v="68"/>
    <x v="14"/>
    <n v="97495.8"/>
    <n v="100904.79"/>
    <x v="0"/>
    <n v="5717.7"/>
    <n v="7840.04"/>
    <n v="26901.68"/>
    <n v="1716.38"/>
    <n v="4902.4699999999975"/>
    <n v="21528.269999999997"/>
    <n v="0"/>
    <n v="1199.440000000006"/>
    <n v="30178.79"/>
    <n v="25890.539999999997"/>
    <n v="8442.1300000000047"/>
    <n v="4447.8100000000049"/>
    <n v="7621.5299999999988"/>
    <n v="10090.419999999991"/>
    <n v="3194.0500000000029"/>
    <n v="10286.779999999999"/>
    <n v="10537.449999999997"/>
    <n v="12562.240000000005"/>
    <n v="0"/>
    <n v="5342.8699999999953"/>
    <n v="0"/>
    <n v="0"/>
    <x v="0"/>
    <x v="0"/>
    <s v="Componenti per impianti"/>
  </r>
  <r>
    <x v="68"/>
    <x v="15"/>
    <n v="8946.9500000000007"/>
    <n v="25243.21"/>
    <x v="0"/>
    <m/>
    <n v="2631.14"/>
    <n v="313.55"/>
    <n v="5577.99"/>
    <n v="48.039999999999964"/>
    <n v="3519.8000000000011"/>
    <n v="711.13000000000011"/>
    <n v="2950.34"/>
    <n v="1878.49"/>
    <n v="1652.25"/>
    <n v="1848.9899999999998"/>
    <n v="1704.7900000000009"/>
    <n v="1048"/>
    <n v="1851.2199999999975"/>
    <n v="1068.1900000000005"/>
    <n v="1420.7400000000016"/>
    <n v="2030.5600000000004"/>
    <n v="552.63999999999942"/>
    <n v="0"/>
    <n v="3382.2999999999993"/>
    <n v="0"/>
    <n v="0"/>
    <x v="0"/>
    <x v="0"/>
    <s v="Componenti per impianti"/>
  </r>
  <r>
    <x v="68"/>
    <x v="16"/>
    <n v="6952.0297743594756"/>
    <n v="11253.259774359476"/>
    <x v="0"/>
    <m/>
    <n v="322.17"/>
    <n v="0"/>
    <n v="0"/>
    <n v="55.93"/>
    <n v="268.35999999999996"/>
    <n v="0"/>
    <n v="244.61"/>
    <n v="0"/>
    <n v="4336.1399999999994"/>
    <n v="4675.2599999999993"/>
    <n v="0"/>
    <n v="0"/>
    <n v="884.34000000000015"/>
    <n v="0"/>
    <n v="0"/>
    <n v="723.84000000000015"/>
    <n v="1727.4499999999998"/>
    <n v="0"/>
    <n v="1973.1900000000005"/>
    <n v="1496.9997743594759"/>
    <n v="0"/>
    <x v="0"/>
    <x v="0"/>
    <s v="Componenti per impianti"/>
  </r>
  <r>
    <x v="68"/>
    <x v="17"/>
    <n v="1609.36"/>
    <n v="1942.57"/>
    <x v="0"/>
    <m/>
    <m/>
    <n v="0"/>
    <n v="1208.6400000000001"/>
    <n v="0"/>
    <n v="0"/>
    <n v="0"/>
    <n v="427.87999999999988"/>
    <n v="0"/>
    <n v="0"/>
    <n v="0"/>
    <n v="0"/>
    <n v="0"/>
    <n v="98.099999999999909"/>
    <n v="0"/>
    <n v="0"/>
    <n v="1609.36"/>
    <n v="0"/>
    <n v="0"/>
    <n v="207.95000000000005"/>
    <n v="0"/>
    <n v="0"/>
    <x v="0"/>
    <x v="0"/>
    <s v="Componenti per impianti"/>
  </r>
  <r>
    <x v="68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68"/>
    <x v="19"/>
    <n v="20805.34"/>
    <n v="52912.38"/>
    <x v="0"/>
    <n v="2279.19"/>
    <n v="3005.06"/>
    <n v="604.71"/>
    <n v="3542.4"/>
    <n v="291.44999999999982"/>
    <n v="0"/>
    <n v="799.0300000000002"/>
    <n v="10965.59"/>
    <n v="3802.74"/>
    <n v="4229.0400000000009"/>
    <n v="2642.2500000000009"/>
    <n v="1627.7700000000004"/>
    <n v="2828.33"/>
    <n v="4044.34"/>
    <n v="1709.08"/>
    <n v="2662.4199999999983"/>
    <n v="5848.5599999999995"/>
    <n v="17168.820000000003"/>
    <n v="0"/>
    <n v="5666.9399999999951"/>
    <n v="0"/>
    <n v="0"/>
    <x v="0"/>
    <x v="0"/>
    <s v="Componenti per impianti"/>
  </r>
  <r>
    <x v="68"/>
    <x v="20"/>
    <n v="50915.147872898815"/>
    <n v="55744.287872898814"/>
    <x v="0"/>
    <n v="3681.39"/>
    <n v="5035.26"/>
    <n v="2261.7999999999997"/>
    <n v="9000.92"/>
    <n v="1978.7800000000007"/>
    <n v="4079.7999999999993"/>
    <n v="0"/>
    <n v="3053.760000000002"/>
    <n v="13691.36"/>
    <n v="3686.4499999999971"/>
    <n v="7525.2799999999988"/>
    <n v="6531.1500000000015"/>
    <n v="11023.370000000003"/>
    <n v="12536.119999999999"/>
    <n v="924.86999999999534"/>
    <n v="2908.4500000000044"/>
    <n v="7053.3700000000026"/>
    <n v="2494.5899999999965"/>
    <n v="0"/>
    <n v="3642.8600000000006"/>
    <n v="2774.9278728988138"/>
    <n v="6005"/>
    <x v="0"/>
    <x v="0"/>
    <s v="Componenti per impianti"/>
  </r>
  <r>
    <x v="68"/>
    <x v="21"/>
    <n v="656.07621437134912"/>
    <n v="656.0762143713491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6.07621437134912"/>
    <n v="0"/>
    <x v="0"/>
    <x v="0"/>
    <s v="Componenti per impianti"/>
  </r>
  <r>
    <x v="69"/>
    <x v="0"/>
    <n v="1957.8452582693369"/>
    <n v="126.94769066677486"/>
    <x v="0"/>
    <m/>
    <m/>
    <n v="0"/>
    <n v="0"/>
    <n v="0"/>
    <n v="0"/>
    <n v="736.695652173913"/>
    <n v="0"/>
    <n v="184.17391304347825"/>
    <n v="0"/>
    <n v="184.17391304347825"/>
    <n v="0"/>
    <n v="184.17391304347825"/>
    <n v="215"/>
    <n v="154.87351778656125"/>
    <n v="0"/>
    <n v="121.38735177865601"/>
    <n v="-215"/>
    <n v="265.41930673299703"/>
    <n v="0"/>
    <n v="126.94769066677486"/>
    <n v="0"/>
    <x v="0"/>
    <x v="0"/>
    <s v="Arredo bagno"/>
  </r>
  <r>
    <x v="69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5"/>
    <n v="6186.9019422080601"/>
    <n v="998.16189501072859"/>
    <x v="0"/>
    <m/>
    <m/>
    <n v="0"/>
    <n v="482"/>
    <n v="0"/>
    <n v="0"/>
    <n v="2328"/>
    <n v="0"/>
    <n v="582"/>
    <n v="0"/>
    <n v="582"/>
    <n v="115"/>
    <n v="582"/>
    <n v="0"/>
    <n v="489.40909090909099"/>
    <n v="0"/>
    <n v="383.59090909090901"/>
    <n v="0"/>
    <n v="838.74004719733148"/>
    <n v="0"/>
    <n v="401.16189501072859"/>
    <n v="0"/>
    <x v="0"/>
    <x v="0"/>
    <s v="Arredo bagno"/>
  </r>
  <r>
    <x v="69"/>
    <x v="6"/>
    <n v="13920.298273974478"/>
    <n v="6370.5992793913902"/>
    <x v="0"/>
    <m/>
    <n v="860"/>
    <n v="0"/>
    <n v="1252"/>
    <n v="0"/>
    <n v="80"/>
    <n v="5237.913043478261"/>
    <n v="335"/>
    <n v="1309.478260869565"/>
    <n v="23"/>
    <n v="1309.4782608695659"/>
    <n v="975"/>
    <n v="1309.4782608695641"/>
    <n v="0"/>
    <n v="1101.152173913044"/>
    <n v="1029"/>
    <n v="863.06521739130403"/>
    <n v="574"/>
    <n v="1887.1337771917842"/>
    <n v="340"/>
    <n v="902.59927939139016"/>
    <n v="430"/>
    <x v="0"/>
    <x v="0"/>
    <s v="Arredo bagno"/>
  </r>
  <r>
    <x v="69"/>
    <x v="7"/>
    <n v="13479.367118075294"/>
    <n v="5535.0090771024134"/>
    <x v="0"/>
    <m/>
    <n v="2337"/>
    <n v="0"/>
    <n v="884"/>
    <n v="0"/>
    <n v="461"/>
    <n v="5072"/>
    <n v="751"/>
    <n v="1268"/>
    <n v="0"/>
    <n v="1268"/>
    <n v="0"/>
    <n v="1268"/>
    <n v="229"/>
    <n v="1066.2727272727279"/>
    <n v="0"/>
    <n v="835.72727272727207"/>
    <n v="0"/>
    <n v="1827.3580409728802"/>
    <n v="-1"/>
    <n v="874.00907710241336"/>
    <n v="0"/>
    <x v="0"/>
    <x v="0"/>
    <s v="Arredo bagno"/>
  </r>
  <r>
    <x v="6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9"/>
    <n v="1741.5394082055859"/>
    <n v="291.92230841180549"/>
    <x v="0"/>
    <m/>
    <m/>
    <n v="0"/>
    <n v="0"/>
    <n v="0"/>
    <n v="179"/>
    <n v="655.304347826087"/>
    <n v="0"/>
    <n v="163.82608695652175"/>
    <n v="0"/>
    <n v="163.82608695652175"/>
    <n v="0"/>
    <n v="163.82608695652175"/>
    <n v="0"/>
    <n v="137.76284584980226"/>
    <n v="0"/>
    <n v="107.97628458498048"/>
    <n v="0"/>
    <n v="236.09536066334545"/>
    <n v="0"/>
    <n v="112.92230841180549"/>
    <n v="0"/>
    <x v="0"/>
    <x v="0"/>
    <s v="Arredo bagno"/>
  </r>
  <r>
    <x v="6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1"/>
    <n v="652.61508608977897"/>
    <n v="42.315896888924954"/>
    <x v="0"/>
    <m/>
    <m/>
    <n v="0"/>
    <n v="0"/>
    <n v="0"/>
    <n v="0"/>
    <n v="245.56521739130434"/>
    <n v="0"/>
    <n v="61.391304347826093"/>
    <n v="0"/>
    <n v="61.391304347826065"/>
    <n v="0"/>
    <n v="61.391304347826122"/>
    <n v="0"/>
    <n v="51.62450592885375"/>
    <n v="0"/>
    <n v="40.462450592885375"/>
    <n v="0"/>
    <n v="88.473102244332267"/>
    <n v="0"/>
    <n v="42.315896888924954"/>
    <n v="0"/>
    <x v="0"/>
    <x v="0"/>
    <s v="Arredo bagno"/>
  </r>
  <r>
    <x v="69"/>
    <x v="12"/>
    <n v="3315.7653170028857"/>
    <n v="214.995923711861"/>
    <x v="0"/>
    <m/>
    <m/>
    <n v="0"/>
    <n v="0"/>
    <n v="0"/>
    <n v="0"/>
    <n v="1247.6521739130435"/>
    <n v="0"/>
    <n v="311.91304347826099"/>
    <n v="0"/>
    <n v="311.91304347826076"/>
    <n v="0"/>
    <n v="311.91304347826076"/>
    <n v="0"/>
    <n v="262.29051383399201"/>
    <n v="0"/>
    <n v="205.57905138339947"/>
    <n v="0"/>
    <n v="449.50852372580721"/>
    <n v="0"/>
    <n v="214.995923711861"/>
    <n v="0"/>
    <x v="0"/>
    <x v="0"/>
    <s v="Arredo bagno"/>
  </r>
  <r>
    <x v="69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7"/>
    <n v="0"/>
    <n v="1803"/>
    <x v="0"/>
    <m/>
    <m/>
    <n v="0"/>
    <n v="0"/>
    <n v="0"/>
    <n v="1688"/>
    <n v="0"/>
    <n v="0"/>
    <n v="0"/>
    <n v="0"/>
    <n v="0"/>
    <n v="115"/>
    <n v="0"/>
    <n v="0"/>
    <n v="0"/>
    <n v="0"/>
    <n v="0"/>
    <n v="0"/>
    <n v="0"/>
    <n v="0"/>
    <n v="0"/>
    <n v="0"/>
    <x v="0"/>
    <x v="0"/>
    <s v="Arredo bagno"/>
  </r>
  <r>
    <x v="6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69"/>
    <x v="20"/>
    <n v="31466.954880427998"/>
    <n v="20834.333492912032"/>
    <x v="0"/>
    <m/>
    <m/>
    <n v="0"/>
    <n v="1961"/>
    <n v="0"/>
    <n v="3069"/>
    <n v="11840.347826086956"/>
    <n v="4024"/>
    <n v="2960.0869565217399"/>
    <n v="2775"/>
    <n v="2960.0869565217363"/>
    <n v="1508"/>
    <n v="2960.0869565217399"/>
    <n v="2080"/>
    <n v="2489.1640316205558"/>
    <n v="1255"/>
    <n v="1950.9664031620523"/>
    <n v="1240"/>
    <n v="4265.8822570811863"/>
    <n v="882"/>
    <n v="2040.3334929120319"/>
    <n v="717"/>
    <x v="0"/>
    <x v="0"/>
    <s v="Arredo bagno"/>
  </r>
  <r>
    <x v="69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0"/>
    <x v="0"/>
    <n v="2378.4399667266307"/>
    <n v="15686.21926727366"/>
    <x v="0"/>
    <m/>
    <m/>
    <n v="0"/>
    <n v="0"/>
    <n v="0"/>
    <n v="4902"/>
    <n v="894.95652173913038"/>
    <n v="0"/>
    <n v="223.73913043478262"/>
    <n v="6430"/>
    <n v="0"/>
    <n v="0"/>
    <n v="719.16149068322966"/>
    <n v="4200"/>
    <n v="-83.538961038960906"/>
    <n v="0"/>
    <n v="147.46442687747026"/>
    <n v="0"/>
    <n v="322.43809075731861"/>
    <n v="0"/>
    <n v="154.21926727366008"/>
    <n v="7919"/>
    <x v="0"/>
    <x v="0"/>
    <s v="Docce e Vasche"/>
  </r>
  <r>
    <x v="7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2"/>
    <n v="0"/>
    <n v="24174"/>
    <x v="0"/>
    <m/>
    <m/>
    <n v="0"/>
    <n v="0"/>
    <n v="0"/>
    <n v="12998"/>
    <n v="0"/>
    <n v="4200"/>
    <n v="0"/>
    <n v="180"/>
    <n v="0"/>
    <n v="0"/>
    <n v="0"/>
    <n v="0"/>
    <n v="0"/>
    <n v="0"/>
    <n v="0"/>
    <n v="6796"/>
    <n v="0"/>
    <n v="0"/>
    <n v="0"/>
    <n v="2085"/>
    <x v="0"/>
    <x v="0"/>
    <s v="Docce e Vasche"/>
  </r>
  <r>
    <x v="7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4"/>
    <n v="2045.6617358593214"/>
    <n v="-647.35824388783135"/>
    <x v="0"/>
    <m/>
    <m/>
    <n v="0"/>
    <n v="-780"/>
    <n v="0"/>
    <n v="0"/>
    <n v="769.73913043478262"/>
    <n v="0"/>
    <n v="192.43478260869563"/>
    <n v="0"/>
    <n v="192.43478260869574"/>
    <n v="0"/>
    <n v="426.10559006211179"/>
    <n v="0"/>
    <n v="-71.850649350649292"/>
    <n v="0"/>
    <n v="126.83201581027652"/>
    <n v="0"/>
    <n v="277.32432757323977"/>
    <n v="0"/>
    <n v="132.64175611216865"/>
    <n v="0"/>
    <x v="0"/>
    <x v="0"/>
    <s v="Docce e Vasche"/>
  </r>
  <r>
    <x v="70"/>
    <x v="5"/>
    <n v="6161.0191909183804"/>
    <n v="2127.4836441426132"/>
    <x v="0"/>
    <m/>
    <m/>
    <n v="0"/>
    <n v="0"/>
    <n v="0"/>
    <n v="1026"/>
    <n v="2318.2608695652175"/>
    <n v="0"/>
    <n v="579.56521739130449"/>
    <n v="0"/>
    <n v="579.56521739130403"/>
    <n v="0"/>
    <n v="1283.3229813664593"/>
    <n v="0"/>
    <n v="-216.39610389610334"/>
    <n v="0"/>
    <n v="381.98616600790501"/>
    <n v="702"/>
    <n v="835.23119894968022"/>
    <n v="0"/>
    <n v="399.48364414261323"/>
    <n v="0"/>
    <x v="0"/>
    <x v="0"/>
    <s v="Docce e Vasche"/>
  </r>
  <r>
    <x v="70"/>
    <x v="6"/>
    <n v="3355.5138279120365"/>
    <n v="6821.5732375450389"/>
    <x v="0"/>
    <m/>
    <m/>
    <n v="0"/>
    <n v="1309"/>
    <n v="0"/>
    <n v="1026"/>
    <n v="1262.608695652174"/>
    <n v="877"/>
    <n v="315.6521739130435"/>
    <n v="1462"/>
    <n v="315.6521739130435"/>
    <n v="702"/>
    <n v="698.94409937888167"/>
    <n v="1228"/>
    <n v="-117.85714285714266"/>
    <n v="0"/>
    <n v="208.04347826086996"/>
    <n v="0"/>
    <n v="454.89711210612722"/>
    <n v="0"/>
    <n v="217.57323754503932"/>
    <n v="487"/>
    <x v="0"/>
    <x v="0"/>
    <s v="Docce e Vasche"/>
  </r>
  <r>
    <x v="70"/>
    <x v="7"/>
    <n v="6996.6623039851802"/>
    <n v="5416.6671721703588"/>
    <x v="0"/>
    <m/>
    <m/>
    <n v="0"/>
    <n v="0"/>
    <n v="0"/>
    <n v="0"/>
    <n v="2632.695652173913"/>
    <n v="0"/>
    <n v="658.17391304347802"/>
    <n v="3557"/>
    <n v="658.17391304347848"/>
    <n v="0"/>
    <n v="1457.3850931677011"/>
    <n v="665"/>
    <n v="-245.74675324675263"/>
    <n v="0"/>
    <n v="433.796442687747"/>
    <n v="741"/>
    <n v="948.51687094525641"/>
    <n v="0"/>
    <n v="453.66717217035875"/>
    <n v="0"/>
    <x v="0"/>
    <x v="0"/>
    <s v="Docce e Vasche"/>
  </r>
  <r>
    <x v="7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9"/>
    <n v="9412.0776296970671"/>
    <n v="15663.283940684183"/>
    <x v="0"/>
    <m/>
    <n v="614"/>
    <n v="0"/>
    <n v="0"/>
    <n v="0"/>
    <n v="0"/>
    <n v="3541.5652173913045"/>
    <n v="0"/>
    <n v="885.39130434782646"/>
    <n v="0"/>
    <n v="885.39130434782601"/>
    <n v="0"/>
    <n v="1960.5093167701862"/>
    <n v="6830"/>
    <n v="-330.58441558441609"/>
    <n v="5557"/>
    <n v="583.55335968379495"/>
    <n v="1026"/>
    <n v="1275.967602056362"/>
    <n v="1026"/>
    <n v="610.28394068418311"/>
    <n v="0"/>
    <x v="0"/>
    <x v="0"/>
    <s v="Docce e Vasche"/>
  </r>
  <r>
    <x v="7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6"/>
    <n v="8735.4285602668715"/>
    <n v="566.40966798915179"/>
    <x v="0"/>
    <m/>
    <m/>
    <n v="0"/>
    <n v="0"/>
    <n v="0"/>
    <n v="0"/>
    <n v="3286.9565217391305"/>
    <n v="0"/>
    <n v="821.73913043478251"/>
    <n v="0"/>
    <n v="821.73913043478296"/>
    <n v="0"/>
    <n v="1819.565217391304"/>
    <n v="0"/>
    <n v="-306.81818181818198"/>
    <n v="0"/>
    <n v="541.600790513834"/>
    <n v="0"/>
    <n v="1184.2362835820677"/>
    <n v="0"/>
    <n v="566.40966798915179"/>
    <n v="0"/>
    <x v="0"/>
    <x v="0"/>
    <s v="Docce e Vasche"/>
  </r>
  <r>
    <x v="7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0"/>
    <x v="20"/>
    <n v="567.57176042368883"/>
    <n v="4236.8016440365436"/>
    <x v="0"/>
    <m/>
    <m/>
    <n v="0"/>
    <n v="0"/>
    <n v="0"/>
    <n v="0"/>
    <n v="213.56521739130434"/>
    <n v="0"/>
    <n v="53.391304347826093"/>
    <n v="4200"/>
    <n v="53.391304347826065"/>
    <n v="0"/>
    <n v="118.22360248447205"/>
    <n v="0"/>
    <n v="-19.935064935064929"/>
    <n v="0"/>
    <n v="35.189723320158123"/>
    <n v="0"/>
    <n v="76.944029430623232"/>
    <n v="0"/>
    <n v="36.801644036543848"/>
    <n v="0"/>
    <x v="0"/>
    <x v="0"/>
    <s v="Docce e Vasche"/>
  </r>
  <r>
    <x v="7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1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2"/>
    <n v="1521"/>
    <n v="3146"/>
    <x v="0"/>
    <m/>
    <m/>
    <n v="130"/>
    <n v="0"/>
    <n v="0"/>
    <n v="0"/>
    <n v="0"/>
    <n v="2138"/>
    <n v="0"/>
    <n v="0"/>
    <n v="0"/>
    <n v="0"/>
    <n v="383"/>
    <n v="0"/>
    <n v="0"/>
    <n v="0"/>
    <n v="0"/>
    <n v="0"/>
    <n v="0"/>
    <n v="0"/>
    <n v="1008"/>
    <n v="1970"/>
    <x v="0"/>
    <x v="0"/>
    <s v="Attrezzature"/>
  </r>
  <r>
    <x v="71"/>
    <x v="3"/>
    <n v="673"/>
    <n v="1726"/>
    <x v="0"/>
    <m/>
    <m/>
    <n v="0"/>
    <n v="0"/>
    <n v="0"/>
    <n v="0"/>
    <n v="0"/>
    <n v="0"/>
    <n v="0"/>
    <n v="0"/>
    <n v="0"/>
    <n v="0"/>
    <n v="0"/>
    <n v="787"/>
    <n v="0"/>
    <n v="0"/>
    <n v="0.1"/>
    <n v="939"/>
    <n v="672.9"/>
    <n v="0"/>
    <n v="0"/>
    <n v="0"/>
    <x v="0"/>
    <x v="0"/>
    <s v="Attrezzature"/>
  </r>
  <r>
    <x v="71"/>
    <x v="4"/>
    <n v="3824"/>
    <n v="4221"/>
    <x v="0"/>
    <m/>
    <n v="1835"/>
    <n v="344"/>
    <n v="0"/>
    <n v="0"/>
    <n v="1385"/>
    <n v="0"/>
    <n v="0"/>
    <n v="1490"/>
    <n v="0"/>
    <n v="0"/>
    <n v="0"/>
    <n v="1378"/>
    <n v="785"/>
    <n v="0"/>
    <n v="0"/>
    <n v="303"/>
    <n v="0"/>
    <n v="309"/>
    <n v="216"/>
    <n v="0"/>
    <n v="0"/>
    <x v="0"/>
    <x v="0"/>
    <s v="Attrezzature"/>
  </r>
  <r>
    <x v="71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8"/>
    <n v="3932"/>
    <n v="4678"/>
    <x v="0"/>
    <m/>
    <m/>
    <n v="0"/>
    <n v="0"/>
    <n v="2057"/>
    <n v="0"/>
    <n v="306"/>
    <n v="0"/>
    <n v="0"/>
    <n v="0"/>
    <n v="0"/>
    <n v="0"/>
    <n v="16"/>
    <n v="575"/>
    <n v="-16"/>
    <n v="-20"/>
    <n v="0"/>
    <n v="1489"/>
    <n v="0"/>
    <n v="1065"/>
    <n v="1569"/>
    <n v="0"/>
    <x v="0"/>
    <x v="0"/>
    <s v="Attrezzature"/>
  </r>
  <r>
    <x v="71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1"/>
    <n v="0"/>
    <n v="429.9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.01"/>
    <n v="430"/>
    <n v="-0.01"/>
    <n v="0"/>
    <x v="0"/>
    <x v="0"/>
    <s v="Attrezzature"/>
  </r>
  <r>
    <x v="71"/>
    <x v="12"/>
    <n v="398"/>
    <n v="434"/>
    <x v="0"/>
    <m/>
    <n v="271"/>
    <n v="0"/>
    <n v="0"/>
    <n v="0"/>
    <n v="0"/>
    <n v="0"/>
    <n v="163"/>
    <n v="0"/>
    <n v="0"/>
    <n v="398"/>
    <n v="0"/>
    <n v="0"/>
    <n v="0"/>
    <n v="0"/>
    <n v="0"/>
    <n v="0"/>
    <n v="0"/>
    <n v="0"/>
    <n v="0"/>
    <n v="0"/>
    <n v="0"/>
    <x v="0"/>
    <x v="0"/>
    <s v="Attrezzature"/>
  </r>
  <r>
    <x v="71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4"/>
    <n v="7178"/>
    <n v="12379"/>
    <x v="0"/>
    <n v="421"/>
    <m/>
    <n v="1184"/>
    <n v="1776"/>
    <n v="235"/>
    <n v="247"/>
    <n v="0"/>
    <n v="519"/>
    <n v="61"/>
    <n v="3575"/>
    <n v="1423"/>
    <n v="208"/>
    <n v="2012"/>
    <n v="2009"/>
    <n v="-36"/>
    <n v="160"/>
    <n v="348"/>
    <n v="917"/>
    <n v="270"/>
    <n v="1708"/>
    <n v="1260"/>
    <n v="1080"/>
    <x v="0"/>
    <x v="0"/>
    <s v="Attrezzature"/>
  </r>
  <r>
    <x v="71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6"/>
    <n v="20609"/>
    <n v="15817"/>
    <x v="0"/>
    <m/>
    <n v="1302"/>
    <n v="0"/>
    <n v="2408"/>
    <n v="13555"/>
    <n v="1357"/>
    <n v="0"/>
    <n v="1193"/>
    <n v="0"/>
    <n v="877"/>
    <n v="0"/>
    <n v="1388"/>
    <n v="-84"/>
    <n v="1600"/>
    <n v="0"/>
    <n v="21"/>
    <n v="2250"/>
    <n v="524"/>
    <n v="2677"/>
    <n v="2936"/>
    <n v="2211"/>
    <n v="7056"/>
    <x v="0"/>
    <x v="0"/>
    <s v="Attrezzature"/>
  </r>
  <r>
    <x v="71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ttrezzature"/>
  </r>
  <r>
    <x v="71"/>
    <x v="18"/>
    <n v="892"/>
    <n v="2733"/>
    <x v="0"/>
    <n v="57"/>
    <m/>
    <n v="0"/>
    <n v="1114"/>
    <n v="0"/>
    <n v="0"/>
    <n v="0"/>
    <n v="1619"/>
    <n v="0"/>
    <n v="0"/>
    <n v="0"/>
    <n v="0"/>
    <n v="24"/>
    <n v="50"/>
    <n v="-24"/>
    <n v="-50"/>
    <n v="835"/>
    <n v="0"/>
    <n v="0"/>
    <n v="0"/>
    <n v="0"/>
    <n v="0"/>
    <x v="0"/>
    <x v="0"/>
    <s v="Attrezzature"/>
  </r>
  <r>
    <x v="71"/>
    <x v="19"/>
    <n v="28517"/>
    <n v="35582"/>
    <x v="0"/>
    <m/>
    <n v="1879"/>
    <n v="9124"/>
    <n v="6032"/>
    <n v="1112"/>
    <n v="3823"/>
    <n v="0"/>
    <n v="1880"/>
    <n v="311"/>
    <n v="3147"/>
    <n v="132"/>
    <n v="4538"/>
    <n v="2234"/>
    <n v="1678"/>
    <n v="885"/>
    <n v="146"/>
    <n v="8006"/>
    <n v="2546"/>
    <n v="1574"/>
    <n v="4774"/>
    <n v="5139"/>
    <n v="4189"/>
    <x v="0"/>
    <x v="0"/>
    <s v="Attrezzature"/>
  </r>
  <r>
    <x v="71"/>
    <x v="20"/>
    <n v="2285"/>
    <n v="4974"/>
    <x v="0"/>
    <m/>
    <m/>
    <n v="522"/>
    <n v="0"/>
    <n v="1092"/>
    <n v="547"/>
    <n v="0"/>
    <n v="179"/>
    <n v="149"/>
    <n v="1049"/>
    <n v="0"/>
    <n v="87"/>
    <n v="0"/>
    <n v="1102"/>
    <n v="0"/>
    <n v="0"/>
    <n v="0"/>
    <n v="1774"/>
    <n v="522"/>
    <n v="236"/>
    <n v="0"/>
    <n v="398"/>
    <x v="0"/>
    <x v="0"/>
    <s v="Attrezzature"/>
  </r>
  <r>
    <x v="71"/>
    <x v="21"/>
    <n v="22649"/>
    <n v="30055"/>
    <x v="0"/>
    <n v="1450"/>
    <n v="2731"/>
    <n v="4780"/>
    <n v="378"/>
    <n v="1326"/>
    <n v="4168"/>
    <n v="0"/>
    <n v="3687"/>
    <n v="0"/>
    <n v="4838"/>
    <n v="1651"/>
    <n v="2186"/>
    <n v="2214"/>
    <n v="1969"/>
    <n v="2558"/>
    <n v="1337"/>
    <n v="4896"/>
    <n v="1675"/>
    <n v="2132"/>
    <n v="5444"/>
    <n v="1642"/>
    <n v="3343"/>
    <x v="0"/>
    <x v="0"/>
    <s v="Attrezzature"/>
  </r>
  <r>
    <x v="7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2"/>
    <x v="2"/>
    <n v="22015.45"/>
    <n v="23110.28"/>
    <x v="0"/>
    <n v="1926.36"/>
    <n v="3088.16"/>
    <n v="2265.0300000000007"/>
    <n v="0"/>
    <n v="1577.12"/>
    <n v="2650.95"/>
    <n v="0"/>
    <n v="968.11999999999989"/>
    <n v="2094.7799999999997"/>
    <n v="2834.42"/>
    <n v="3967.1400000000003"/>
    <n v="1447.4600000000009"/>
    <n v="4614.57"/>
    <n v="1283.6800000000003"/>
    <n v="0"/>
    <n v="1155.1999999999989"/>
    <n v="1337.25"/>
    <n v="6325.92"/>
    <n v="2363.4500000000007"/>
    <n v="1486.619999999999"/>
    <n v="1869.75"/>
    <n v="1068.2400000000016"/>
    <x v="0"/>
    <x v="0"/>
    <s v="Rubinetteria"/>
  </r>
  <r>
    <x v="72"/>
    <x v="3"/>
    <n v="3560.52"/>
    <n v="2651.64"/>
    <x v="0"/>
    <m/>
    <n v="0"/>
    <n v="0"/>
    <n v="0"/>
    <n v="0"/>
    <n v="1567.84"/>
    <n v="0"/>
    <n v="0"/>
    <n v="0"/>
    <n v="0"/>
    <n v="929.17"/>
    <n v="601.26"/>
    <n v="0"/>
    <n v="0"/>
    <n v="1945.8199999999997"/>
    <n v="0"/>
    <n v="0"/>
    <n v="482.53999999999996"/>
    <n v="685.5300000000002"/>
    <n v="0"/>
    <n v="0"/>
    <n v="543.5300000000002"/>
    <x v="0"/>
    <x v="0"/>
    <s v="Rubinetteria"/>
  </r>
  <r>
    <x v="72"/>
    <x v="4"/>
    <n v="12445.78"/>
    <n v="9636.85"/>
    <x v="0"/>
    <n v="1602.37"/>
    <n v="338.97"/>
    <n v="850.84999999999991"/>
    <n v="0"/>
    <n v="653.01000000000022"/>
    <n v="1116.31"/>
    <n v="0"/>
    <n v="535.83999999999992"/>
    <n v="2662.03"/>
    <n v="1798.98"/>
    <n v="399.57999999999993"/>
    <n v="0"/>
    <n v="3241.75"/>
    <n v="1233.7000000000003"/>
    <n v="0"/>
    <n v="0"/>
    <n v="537.72999999999956"/>
    <n v="2001.1999999999998"/>
    <n v="1297.9500000000007"/>
    <n v="1411.3400000000001"/>
    <n v="1200.5100000000002"/>
    <n v="1890.5"/>
    <x v="0"/>
    <x v="0"/>
    <s v="Rubinetteria"/>
  </r>
  <r>
    <x v="72"/>
    <x v="5"/>
    <n v="459.68"/>
    <n v="762.17"/>
    <x v="0"/>
    <m/>
    <n v="0"/>
    <n v="0"/>
    <n v="0"/>
    <n v="0"/>
    <n v="69.41"/>
    <n v="0"/>
    <n v="0"/>
    <n v="0"/>
    <n v="692.76"/>
    <n v="0"/>
    <n v="0"/>
    <n v="0"/>
    <n v="0"/>
    <n v="121.21"/>
    <n v="0"/>
    <n v="338.47"/>
    <n v="0"/>
    <n v="0"/>
    <n v="0"/>
    <n v="0"/>
    <n v="0"/>
    <x v="0"/>
    <x v="0"/>
    <s v="Rubinetteria"/>
  </r>
  <r>
    <x v="7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2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2"/>
    <x v="8"/>
    <n v="1393.04"/>
    <n v="1314.55"/>
    <x v="0"/>
    <n v="328.34"/>
    <n v="227.37"/>
    <n v="0"/>
    <n v="117.5"/>
    <n v="0"/>
    <n v="0"/>
    <n v="337.10000000000008"/>
    <n v="0"/>
    <n v="0"/>
    <n v="233.89"/>
    <n v="271.02999999999997"/>
    <n v="194.32000000000005"/>
    <n v="303.16000000000008"/>
    <n v="164.26999999999998"/>
    <n v="0"/>
    <n v="0"/>
    <n v="0"/>
    <n v="250.64"/>
    <n v="153.40999999999985"/>
    <n v="126.55999999999995"/>
    <n v="0"/>
    <n v="0"/>
    <x v="0"/>
    <x v="0"/>
    <s v="Rubinetteria"/>
  </r>
  <r>
    <x v="72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2"/>
    <x v="10"/>
    <n v="5470.39"/>
    <n v="1650.6100000000004"/>
    <x v="0"/>
    <n v="115.24"/>
    <n v="34.1"/>
    <n v="1325.56"/>
    <n v="179.97"/>
    <n v="88.980000000000018"/>
    <n v="250.15000000000003"/>
    <n v="0"/>
    <n v="308.69999999999993"/>
    <n v="162.77999999999997"/>
    <n v="289.75000000000011"/>
    <n v="1528.13"/>
    <n v="91.309999999999945"/>
    <n v="0"/>
    <n v="0"/>
    <n v="0"/>
    <n v="0"/>
    <n v="1900.6399999999999"/>
    <n v="0"/>
    <n v="0"/>
    <n v="147.56999999999994"/>
    <n v="349.0600000000004"/>
    <n v="239.20000000000005"/>
    <x v="0"/>
    <x v="0"/>
    <s v="Rubinetteria"/>
  </r>
  <r>
    <x v="72"/>
    <x v="11"/>
    <n v="1486.12"/>
    <n v="3018"/>
    <x v="0"/>
    <n v="96.72"/>
    <n v="379.23"/>
    <n v="38.03"/>
    <n v="0"/>
    <n v="0"/>
    <n v="0"/>
    <n v="0"/>
    <n v="936.5"/>
    <n v="261.51"/>
    <n v="0"/>
    <n v="0"/>
    <n v="169.01"/>
    <n v="758.94"/>
    <n v="563.89999999999986"/>
    <n v="330.91999999999985"/>
    <n v="0"/>
    <n v="0"/>
    <n v="0"/>
    <n v="0"/>
    <n v="969.36000000000013"/>
    <n v="0"/>
    <n v="228.90999999999985"/>
    <x v="0"/>
    <x v="0"/>
    <s v="Rubinetteria"/>
  </r>
  <r>
    <x v="72"/>
    <x v="12"/>
    <n v="2930.41"/>
    <n v="2907.41"/>
    <x v="0"/>
    <m/>
    <n v="0"/>
    <n v="0"/>
    <n v="1012.24"/>
    <n v="1381.29"/>
    <n v="0"/>
    <n v="0"/>
    <n v="0"/>
    <n v="0"/>
    <n v="1008.4000000000001"/>
    <n v="467.03"/>
    <n v="1018.3700000000001"/>
    <n v="808.97"/>
    <n v="0"/>
    <n v="131.59999999999991"/>
    <n v="0"/>
    <n v="0"/>
    <n v="0"/>
    <n v="273.12000000000035"/>
    <n v="0"/>
    <n v="-131.60000000000036"/>
    <n v="0"/>
    <x v="0"/>
    <x v="0"/>
    <s v="Rubinetteria"/>
  </r>
  <r>
    <x v="72"/>
    <x v="13"/>
    <n v="999.77"/>
    <n v="317.58999999999997"/>
    <x v="0"/>
    <m/>
    <n v="0"/>
    <n v="0"/>
    <n v="95.18"/>
    <n v="0"/>
    <n v="0"/>
    <n v="0"/>
    <n v="0"/>
    <n v="0"/>
    <n v="0"/>
    <n v="0"/>
    <n v="0"/>
    <n v="262.39999999999998"/>
    <n v="158.91"/>
    <n v="0"/>
    <n v="63.499999999999972"/>
    <n v="737.37"/>
    <n v="0"/>
    <n v="0"/>
    <n v="0"/>
    <n v="0"/>
    <n v="0"/>
    <x v="0"/>
    <x v="0"/>
    <s v="Rubinetteria"/>
  </r>
  <r>
    <x v="72"/>
    <x v="14"/>
    <n v="6823.99"/>
    <n v="6229.02"/>
    <x v="0"/>
    <n v="1710.55"/>
    <n v="737.8"/>
    <n v="203.88000000000011"/>
    <n v="423.33000000000015"/>
    <n v="0"/>
    <n v="1014.1599999999999"/>
    <n v="0"/>
    <n v="43.980000000000018"/>
    <n v="209.72000000000003"/>
    <n v="0"/>
    <n v="1456.1"/>
    <n v="1137.5900000000001"/>
    <n v="1101.8400000000001"/>
    <n v="416.75"/>
    <n v="0"/>
    <n v="452.63999999999987"/>
    <n v="1355.4799999999996"/>
    <n v="1014.1999999999998"/>
    <n v="270.36999999999989"/>
    <n v="472.52000000000044"/>
    <n v="516.05000000000018"/>
    <n v="989.92000000000007"/>
    <x v="0"/>
    <x v="0"/>
    <s v="Rubinetteria"/>
  </r>
  <r>
    <x v="72"/>
    <x v="15"/>
    <n v="2439.4699999999998"/>
    <n v="1300.95"/>
    <x v="0"/>
    <n v="834.03"/>
    <n v="0"/>
    <n v="0"/>
    <n v="0"/>
    <n v="0"/>
    <n v="288.77999999999997"/>
    <n v="0"/>
    <n v="0"/>
    <n v="306.6400000000001"/>
    <n v="258.32000000000005"/>
    <n v="370.65999999999985"/>
    <n v="0"/>
    <n v="928.13999999999987"/>
    <n v="465.61"/>
    <n v="0"/>
    <n v="0"/>
    <n v="0"/>
    <n v="288.24"/>
    <n v="0"/>
    <n v="0"/>
    <n v="0"/>
    <n v="0"/>
    <x v="0"/>
    <x v="0"/>
    <s v="Rubinetteria"/>
  </r>
  <r>
    <x v="72"/>
    <x v="16"/>
    <n v="8683.33"/>
    <n v="9833.02"/>
    <x v="0"/>
    <n v="1728.51"/>
    <n v="1493.77"/>
    <n v="1568.09"/>
    <n v="0"/>
    <n v="0"/>
    <n v="1472.8000000000002"/>
    <n v="0"/>
    <n v="1607.65"/>
    <n v="0"/>
    <n v="622.17000000000007"/>
    <n v="35.180000000000291"/>
    <n v="1527.4699999999993"/>
    <n v="1727.1199999999994"/>
    <n v="0"/>
    <n v="0"/>
    <n v="0"/>
    <n v="2015.0700000000006"/>
    <n v="1475.87"/>
    <n v="1470.079999999999"/>
    <n v="1494.0100000000002"/>
    <n v="139.28000000000065"/>
    <n v="0"/>
    <x v="0"/>
    <x v="0"/>
    <s v="Rubinetteria"/>
  </r>
  <r>
    <x v="72"/>
    <x v="17"/>
    <n v="9551.4699999999993"/>
    <n v="9649.34"/>
    <x v="0"/>
    <n v="897.32"/>
    <n v="0"/>
    <n v="352.65"/>
    <n v="2247.31"/>
    <n v="0"/>
    <n v="0.65999999999985448"/>
    <n v="0"/>
    <n v="0"/>
    <n v="0"/>
    <n v="989.57000000000016"/>
    <n v="3400.7299999999996"/>
    <n v="0"/>
    <n v="0"/>
    <n v="3731.9300000000003"/>
    <n v="4900.7699999999995"/>
    <n v="0"/>
    <n v="0"/>
    <n v="1009.8800000000001"/>
    <n v="0"/>
    <n v="1669.9899999999998"/>
    <n v="0"/>
    <n v="650.70000000000073"/>
    <x v="0"/>
    <x v="0"/>
    <s v="Rubinetteria"/>
  </r>
  <r>
    <x v="72"/>
    <x v="18"/>
    <n v="4921.76"/>
    <n v="6771.82"/>
    <x v="0"/>
    <n v="227.87"/>
    <n v="1919.31"/>
    <n v="227.87"/>
    <n v="0"/>
    <n v="0"/>
    <n v="0"/>
    <n v="0"/>
    <n v="0"/>
    <n v="1941.3999999999999"/>
    <n v="2943.69"/>
    <n v="349.62000000000035"/>
    <n v="432.72999999999956"/>
    <n v="2175"/>
    <n v="1337.0100000000002"/>
    <n v="0"/>
    <n v="0"/>
    <n v="0"/>
    <n v="0"/>
    <n v="0"/>
    <n v="139.07999999999993"/>
    <n v="0"/>
    <n v="0"/>
    <x v="0"/>
    <x v="0"/>
    <s v="Rubinetteria"/>
  </r>
  <r>
    <x v="72"/>
    <x v="19"/>
    <n v="10338.75"/>
    <n v="6620.03"/>
    <x v="0"/>
    <m/>
    <n v="866.38"/>
    <n v="1409.09"/>
    <n v="276.42999999999995"/>
    <n v="914.35000000000014"/>
    <n v="606.46"/>
    <n v="0"/>
    <n v="0"/>
    <n v="714.52"/>
    <n v="887.7800000000002"/>
    <n v="595.77999999999975"/>
    <n v="246.40999999999985"/>
    <n v="1079.2399999999998"/>
    <n v="1054.92"/>
    <n v="440.88000000000011"/>
    <n v="0"/>
    <n v="1579.2700000000004"/>
    <n v="2194.25"/>
    <n v="3118.2200000000003"/>
    <n v="0"/>
    <n v="487.39999999999964"/>
    <n v="3794.7799999999997"/>
    <x v="0"/>
    <x v="0"/>
    <s v="Rubinetteria"/>
  </r>
  <r>
    <x v="72"/>
    <x v="20"/>
    <n v="7821.3"/>
    <n v="3845.78"/>
    <x v="0"/>
    <n v="422.4"/>
    <n v="156.24"/>
    <n v="622.53000000000009"/>
    <n v="229"/>
    <n v="1027.07"/>
    <n v="383.76"/>
    <n v="2241.3000000000002"/>
    <n v="145.33000000000004"/>
    <n v="0"/>
    <n v="181.61"/>
    <n v="974.67000000000007"/>
    <n v="49.190000000000055"/>
    <n v="758.27999999999975"/>
    <n v="0"/>
    <n v="0"/>
    <n v="1282.6599999999999"/>
    <n v="694.80000000000018"/>
    <n v="1044.19"/>
    <n v="706.44999999999982"/>
    <n v="0"/>
    <n v="373.80000000000018"/>
    <n v="0"/>
    <x v="0"/>
    <x v="0"/>
    <s v="Rubinetteria"/>
  </r>
  <r>
    <x v="72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ubinetteria"/>
  </r>
  <r>
    <x v="7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2"/>
    <n v="1434"/>
    <n v="6333.89"/>
    <x v="0"/>
    <m/>
    <m/>
    <n v="0"/>
    <n v="0"/>
    <n v="0"/>
    <n v="0"/>
    <n v="0"/>
    <n v="2738.63"/>
    <n v="0"/>
    <n v="2114.91"/>
    <n v="0"/>
    <n v="46.350000000000364"/>
    <n v="0"/>
    <n v="0"/>
    <n v="0"/>
    <n v="0"/>
    <n v="0"/>
    <n v="0"/>
    <n v="0"/>
    <n v="0"/>
    <n v="1434"/>
    <n v="0"/>
    <x v="0"/>
    <x v="0"/>
    <s v="Componenti per impianti"/>
  </r>
  <r>
    <x v="7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4"/>
    <n v="197810.64"/>
    <n v="264013"/>
    <x v="0"/>
    <n v="11178.79"/>
    <n v="21593.899999999998"/>
    <n v="42446.5"/>
    <n v="38619.25"/>
    <n v="7276.7300000000032"/>
    <n v="12059.019999999997"/>
    <n v="0"/>
    <n v="43479.650000000023"/>
    <n v="11207.219999999987"/>
    <n v="32265.660000000091"/>
    <n v="21101.170000000013"/>
    <n v="34403.589999999909"/>
    <n v="28480.190000000002"/>
    <n v="11001.440000000002"/>
    <n v="3090.3499999999913"/>
    <n v="15975.349999999977"/>
    <n v="22465.630000000019"/>
    <n v="39648.740000000049"/>
    <n v="50564.06"/>
    <n v="14966.399999999965"/>
    <n v="0"/>
    <n v="0"/>
    <x v="0"/>
    <x v="0"/>
    <s v="Componenti per impianti"/>
  </r>
  <r>
    <x v="7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8"/>
    <n v="1400.2"/>
    <n v="1400.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0.2"/>
    <n v="0"/>
    <x v="0"/>
    <x v="0"/>
    <s v="Componenti per impianti"/>
  </r>
  <r>
    <x v="73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3"/>
    <n v="77610.92"/>
    <n v="82649.510000000009"/>
    <x v="0"/>
    <n v="22404.98"/>
    <n v="402.37"/>
    <n v="13530.899999999998"/>
    <n v="8886.74"/>
    <n v="43.55000000000291"/>
    <n v="8311.7999999999993"/>
    <n v="10073.5"/>
    <n v="11276.46"/>
    <n v="6624.0799999999945"/>
    <n v="13535.48"/>
    <n v="3739.7200000000012"/>
    <n v="2505.2100000000064"/>
    <n v="5571.5"/>
    <n v="10421.449999999997"/>
    <n v="260.77000000000407"/>
    <n v="6169.9099999999962"/>
    <n v="5017"/>
    <n v="3831.1699999999983"/>
    <n v="10344.919999999998"/>
    <n v="17308.920000000013"/>
    <n v="0"/>
    <n v="0"/>
    <x v="0"/>
    <x v="0"/>
    <s v="Componenti per impianti"/>
  </r>
  <r>
    <x v="73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5"/>
    <n v="16416.79"/>
    <n v="36548.160000000003"/>
    <x v="0"/>
    <m/>
    <n v="47"/>
    <n v="2042.43"/>
    <n v="6626.47"/>
    <n v="0"/>
    <n v="4910.5099999999993"/>
    <n v="0"/>
    <n v="6976.4500000000007"/>
    <n v="2321.08"/>
    <n v="4846.9599999999991"/>
    <n v="4447.8600000000006"/>
    <n v="297.65999999999985"/>
    <n v="3620.58"/>
    <n v="4406.9700000000012"/>
    <n v="167.48999999999978"/>
    <n v="3852.130000000001"/>
    <n v="-54.739999999999782"/>
    <n v="2345.5800000000017"/>
    <n v="3872.09"/>
    <n v="2238.4300000000003"/>
    <n v="0"/>
    <n v="0"/>
    <x v="0"/>
    <x v="0"/>
    <s v="Componenti per impianti"/>
  </r>
  <r>
    <x v="73"/>
    <x v="16"/>
    <n v="1819.1899999999987"/>
    <n v="1819.18999999999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19.1899999999987"/>
    <n v="811.52999999999884"/>
    <x v="0"/>
    <x v="0"/>
    <s v="Componenti per impianti"/>
  </r>
  <r>
    <x v="7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19"/>
    <n v="135"/>
    <n v="13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"/>
    <n v="336.11"/>
    <x v="0"/>
    <x v="0"/>
    <s v="Componenti per impianti"/>
  </r>
  <r>
    <x v="73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73"/>
    <x v="21"/>
    <n v="139779.43"/>
    <n v="228191.19999999998"/>
    <x v="0"/>
    <n v="10477.35"/>
    <n v="21235.64"/>
    <n v="17501.519999999997"/>
    <n v="22727.630000000005"/>
    <n v="11803.559999999998"/>
    <n v="46374.570000000007"/>
    <n v="0"/>
    <n v="61827.38999999997"/>
    <n v="21420.9"/>
    <n v="13114.080000000016"/>
    <n v="12422.059999999998"/>
    <n v="13337.610000000015"/>
    <n v="23687.989999999991"/>
    <n v="4201.6599999999744"/>
    <n v="7283.7700000000041"/>
    <n v="7147.2799999999988"/>
    <n v="13173.510000000009"/>
    <n v="10385.710000000021"/>
    <n v="22008.76999999999"/>
    <n v="27839.629999999976"/>
    <n v="0"/>
    <n v="0"/>
    <x v="0"/>
    <x v="0"/>
    <s v="Componenti per impianti"/>
  </r>
  <r>
    <x v="74"/>
    <x v="0"/>
    <n v="0"/>
    <n v="0"/>
    <x v="0"/>
    <m/>
    <n v="0"/>
    <n v="0"/>
    <n v="0"/>
    <n v="0"/>
    <n v="0"/>
    <n v="0"/>
    <n v="0"/>
    <n v="621.36"/>
    <n v="0"/>
    <n v="-621.36"/>
    <n v="0"/>
    <n v="0"/>
    <n v="0"/>
    <n v="0"/>
    <n v="0"/>
    <n v="0"/>
    <n v="0"/>
    <n v="0"/>
    <n v="0"/>
    <n v="0"/>
    <n v="0"/>
    <x v="0"/>
    <x v="0"/>
    <s v="Antincendio"/>
  </r>
  <r>
    <x v="74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2"/>
    <n v="2959.5599999999995"/>
    <n v="2159.2799999999997"/>
    <x v="0"/>
    <n v="621.36"/>
    <n v="0"/>
    <n v="0"/>
    <n v="0"/>
    <n v="0"/>
    <n v="0"/>
    <n v="0"/>
    <n v="0"/>
    <n v="-621.36"/>
    <n v="0"/>
    <n v="621.36"/>
    <n v="0"/>
    <n v="178.91999999999996"/>
    <n v="0"/>
    <n v="0"/>
    <n v="0"/>
    <n v="0"/>
    <n v="0"/>
    <n v="0"/>
    <n v="0"/>
    <n v="2159.2799999999997"/>
    <n v="0"/>
    <x v="0"/>
    <x v="0"/>
    <s v="Antincendio"/>
  </r>
  <r>
    <x v="74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4"/>
    <n v="24924.01"/>
    <n v="17077.229999999996"/>
    <x v="0"/>
    <n v="1138.76"/>
    <n v="2164.63"/>
    <n v="2239.1800000000003"/>
    <n v="947.7199999999998"/>
    <n v="2782.6499999999996"/>
    <n v="1537.9600000000005"/>
    <n v="432"/>
    <n v="1705.5"/>
    <n v="534.23999999999978"/>
    <n v="0"/>
    <n v="5969.6900000000005"/>
    <n v="0"/>
    <n v="803.15999999999985"/>
    <n v="3309.37"/>
    <n v="5460.2599999999984"/>
    <n v="0"/>
    <n v="1117.4400000000023"/>
    <n v="2489.7799999999988"/>
    <n v="1254.3600000000006"/>
    <n v="1730"/>
    <n v="3192.2699999999968"/>
    <n v="1732.8200000000015"/>
    <x v="0"/>
    <x v="0"/>
    <s v="Antincendio"/>
  </r>
  <r>
    <x v="74"/>
    <x v="5"/>
    <n v="160.80000000000001"/>
    <n v="463.12"/>
    <x v="0"/>
    <m/>
    <n v="0"/>
    <n v="160.80000000000001"/>
    <n v="0"/>
    <n v="0"/>
    <n v="0"/>
    <n v="0"/>
    <n v="463.12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7"/>
    <n v="460.56"/>
    <n v="198"/>
    <x v="0"/>
    <m/>
    <n v="0"/>
    <n v="0"/>
    <n v="0"/>
    <n v="39.6"/>
    <n v="0"/>
    <n v="0"/>
    <n v="0"/>
    <n v="0"/>
    <n v="0"/>
    <n v="420.96"/>
    <n v="198"/>
    <n v="0"/>
    <n v="0"/>
    <n v="0"/>
    <n v="0"/>
    <n v="0"/>
    <n v="0"/>
    <n v="0"/>
    <n v="0"/>
    <n v="0"/>
    <n v="0"/>
    <x v="0"/>
    <x v="0"/>
    <s v="Antincendio"/>
  </r>
  <r>
    <x v="74"/>
    <x v="8"/>
    <n v="256.2"/>
    <n v="1396.66"/>
    <x v="0"/>
    <m/>
    <n v="0"/>
    <n v="0"/>
    <n v="0"/>
    <n v="0"/>
    <n v="0"/>
    <n v="0"/>
    <n v="453.24"/>
    <n v="0"/>
    <n v="0"/>
    <n v="256.2"/>
    <n v="350.62"/>
    <n v="0"/>
    <n v="0"/>
    <n v="0"/>
    <n v="0"/>
    <n v="0"/>
    <n v="0"/>
    <n v="0"/>
    <n v="592.80000000000007"/>
    <n v="0"/>
    <n v="208.84999999999991"/>
    <x v="0"/>
    <x v="0"/>
    <s v="Antincendio"/>
  </r>
  <r>
    <x v="74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10"/>
    <n v="794.88"/>
    <n v="0"/>
    <x v="0"/>
    <n v="794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11"/>
    <n v="2184.86"/>
    <n v="2383.4299999999998"/>
    <x v="0"/>
    <m/>
    <n v="1743.3"/>
    <n v="1387.3"/>
    <n v="0"/>
    <n v="1306.8700000000001"/>
    <n v="245.16000000000008"/>
    <n v="0"/>
    <n v="0"/>
    <n v="-1308.1000000000001"/>
    <n v="0"/>
    <n v="0"/>
    <n v="0"/>
    <n v="296.65000000000009"/>
    <n v="0"/>
    <n v="0"/>
    <n v="0"/>
    <n v="0"/>
    <n v="0"/>
    <n v="502.1400000000001"/>
    <n v="394.9699999999998"/>
    <n v="0"/>
    <n v="0"/>
    <x v="0"/>
    <x v="0"/>
    <s v="Antincendio"/>
  </r>
  <r>
    <x v="74"/>
    <x v="12"/>
    <n v="3423.52"/>
    <n v="2421.81"/>
    <x v="0"/>
    <n v="84.6"/>
    <n v="0"/>
    <n v="1522.96"/>
    <n v="0"/>
    <n v="0"/>
    <n v="1521.57"/>
    <n v="0"/>
    <n v="544.00000000000023"/>
    <n v="0"/>
    <n v="0"/>
    <n v="0"/>
    <n v="74"/>
    <n v="1533.7200000000003"/>
    <n v="0"/>
    <n v="0"/>
    <n v="0"/>
    <n v="0"/>
    <n v="0"/>
    <n v="0"/>
    <n v="0"/>
    <n v="282.23999999999978"/>
    <n v="0"/>
    <x v="0"/>
    <x v="0"/>
    <s v="Antincendio"/>
  </r>
  <r>
    <x v="74"/>
    <x v="13"/>
    <n v="366"/>
    <n v="0"/>
    <x v="0"/>
    <m/>
    <n v="0"/>
    <n v="0"/>
    <n v="0"/>
    <n v="0"/>
    <n v="0"/>
    <n v="0"/>
    <n v="0"/>
    <n v="0"/>
    <n v="0"/>
    <n v="0"/>
    <n v="0"/>
    <n v="366"/>
    <n v="0"/>
    <n v="0"/>
    <n v="0"/>
    <n v="0"/>
    <n v="0"/>
    <n v="0"/>
    <n v="0"/>
    <n v="0"/>
    <n v="0"/>
    <x v="0"/>
    <x v="0"/>
    <s v="Antincendio"/>
  </r>
  <r>
    <x v="74"/>
    <x v="14"/>
    <n v="9333.06"/>
    <n v="19624.62"/>
    <x v="0"/>
    <m/>
    <n v="546.78"/>
    <n v="3300"/>
    <n v="655.56"/>
    <n v="0"/>
    <n v="55.800000000000182"/>
    <n v="0"/>
    <n v="1276.97"/>
    <n v="54"/>
    <n v="1471.4099999999999"/>
    <n v="1587"/>
    <n v="9642.17"/>
    <n v="615.60000000000036"/>
    <n v="730.86999999999898"/>
    <n v="170"/>
    <n v="1638.6000000000004"/>
    <n v="0"/>
    <n v="1258.9799999999996"/>
    <n v="0"/>
    <n v="-1258.9799999999996"/>
    <n v="3606.4599999999991"/>
    <n v="0"/>
    <x v="0"/>
    <x v="0"/>
    <s v="Antincendio"/>
  </r>
  <r>
    <x v="74"/>
    <x v="15"/>
    <n v="126"/>
    <n v="12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"/>
    <n v="0"/>
    <x v="0"/>
    <x v="0"/>
    <s v="Antincendio"/>
  </r>
  <r>
    <x v="74"/>
    <x v="16"/>
    <n v="4244.8599999999997"/>
    <n v="9183.75"/>
    <x v="0"/>
    <n v="226.2"/>
    <n v="930.06"/>
    <n v="0"/>
    <n v="3256.5000000000005"/>
    <n v="0"/>
    <n v="534.85999999999967"/>
    <n v="0"/>
    <n v="607.57999999999993"/>
    <n v="723.59999999999991"/>
    <n v="984.02999999999975"/>
    <n v="0"/>
    <n v="0"/>
    <n v="748.96"/>
    <n v="885.69999999999982"/>
    <n v="0"/>
    <n v="0"/>
    <n v="1072.1000000000001"/>
    <n v="1985.0200000000004"/>
    <n v="1473.9999999999995"/>
    <n v="0"/>
    <n v="0"/>
    <n v="950.09000000000015"/>
    <x v="0"/>
    <x v="0"/>
    <s v="Antincendio"/>
  </r>
  <r>
    <x v="74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19"/>
    <n v="1122.8800000000001"/>
    <n v="2351.35"/>
    <x v="0"/>
    <m/>
    <n v="0"/>
    <n v="40.68"/>
    <n v="0"/>
    <n v="0"/>
    <n v="0"/>
    <n v="0"/>
    <n v="797.96"/>
    <n v="320"/>
    <n v="0"/>
    <n v="255.73999999999995"/>
    <n v="648.57999999999993"/>
    <n v="57.600000000000023"/>
    <n v="803"/>
    <n v="0"/>
    <n v="0"/>
    <n v="448.86000000000013"/>
    <n v="91.5300000000002"/>
    <n v="0"/>
    <n v="10.279999999999745"/>
    <n v="0"/>
    <n v="0"/>
    <x v="0"/>
    <x v="0"/>
    <s v="Antincendio"/>
  </r>
  <r>
    <x v="74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74"/>
    <x v="21"/>
    <n v="3959.44"/>
    <n v="1771.7200000000003"/>
    <x v="0"/>
    <n v="553.32000000000005"/>
    <n v="0"/>
    <n v="1634.39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1771.7200000000003"/>
    <n v="0"/>
    <x v="0"/>
    <x v="0"/>
    <s v="Antincendio"/>
  </r>
  <r>
    <x v="75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308"/>
    <x v="0"/>
    <x v="0"/>
    <s v="Arredo bagno"/>
  </r>
  <r>
    <x v="75"/>
    <x v="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6"/>
    <n v="7859"/>
    <n v="15984.7"/>
    <x v="0"/>
    <m/>
    <m/>
    <m/>
    <m/>
    <m/>
    <m/>
    <m/>
    <m/>
    <n v="3479"/>
    <n v="9700"/>
    <n v="0"/>
    <n v="0"/>
    <n v="0"/>
    <n v="3663"/>
    <n v="0"/>
    <n v="0"/>
    <n v="4380"/>
    <n v="0"/>
    <n v="0"/>
    <n v="2621.7000000000007"/>
    <n v="0"/>
    <n v="0"/>
    <x v="0"/>
    <x v="0"/>
    <s v="Arredo bagno"/>
  </r>
  <r>
    <x v="75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8"/>
    <n v="5371.5"/>
    <n v="3848.5"/>
    <x v="0"/>
    <m/>
    <m/>
    <m/>
    <m/>
    <m/>
    <m/>
    <m/>
    <m/>
    <n v="2108"/>
    <n v="1654"/>
    <n v="1025"/>
    <n v="0"/>
    <n v="0"/>
    <n v="0"/>
    <n v="0"/>
    <n v="0"/>
    <n v="1313"/>
    <n v="1269"/>
    <n v="0"/>
    <n v="0"/>
    <n v="925.5"/>
    <n v="0"/>
    <x v="0"/>
    <x v="0"/>
    <s v="Arredo bagno"/>
  </r>
  <r>
    <x v="75"/>
    <x v="9"/>
    <n v="2420.13"/>
    <n v="2745"/>
    <x v="0"/>
    <m/>
    <m/>
    <m/>
    <m/>
    <m/>
    <m/>
    <m/>
    <m/>
    <n v="0"/>
    <n v="1797"/>
    <n v="1472.13"/>
    <n v="0"/>
    <n v="0"/>
    <n v="0"/>
    <n v="0"/>
    <n v="0"/>
    <n v="0"/>
    <n v="0"/>
    <n v="0"/>
    <n v="0"/>
    <n v="948"/>
    <n v="0"/>
    <x v="0"/>
    <x v="0"/>
    <s v="Arredo bagno"/>
  </r>
  <r>
    <x v="75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3"/>
    <n v="20657.5"/>
    <n v="41622.9"/>
    <x v="0"/>
    <m/>
    <m/>
    <m/>
    <m/>
    <m/>
    <m/>
    <m/>
    <m/>
    <n v="1285"/>
    <n v="18376"/>
    <n v="477.5"/>
    <n v="4131"/>
    <n v="3772.5"/>
    <n v="5427.5"/>
    <n v="0"/>
    <n v="3615.2000000000007"/>
    <n v="6876"/>
    <n v="3606.2000000000007"/>
    <n v="4184"/>
    <n v="2404.5"/>
    <n v="4062.5"/>
    <n v="2011.5"/>
    <x v="0"/>
    <x v="0"/>
    <s v="Arredo bagno"/>
  </r>
  <r>
    <x v="75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1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5"/>
    <x v="2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Arredo bagno"/>
  </r>
  <r>
    <x v="76"/>
    <x v="0"/>
    <n v="9265.1369827971012"/>
    <n v="20297"/>
    <x v="0"/>
    <m/>
    <n v="3609"/>
    <n v="0"/>
    <n v="194"/>
    <n v="0"/>
    <n v="418"/>
    <n v="3728"/>
    <n v="7098"/>
    <n v="932"/>
    <n v="1147"/>
    <n v="932"/>
    <n v="1135"/>
    <n v="932"/>
    <n v="1854"/>
    <n v="783.72727272727298"/>
    <n v="5010"/>
    <n v="614.27272727272702"/>
    <n v="-168"/>
    <n v="1343.1369827971012"/>
    <n v="0"/>
    <n v="0"/>
    <n v="0"/>
    <x v="0"/>
    <x v="0"/>
    <s v="Docce e Vasche"/>
  </r>
  <r>
    <x v="7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6"/>
    <x v="2"/>
    <n v="10810.940000000017"/>
    <n v="10810.94000000001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10.940000000017"/>
    <n v="4371.7599999999802"/>
    <x v="0"/>
    <x v="0"/>
    <s v="Docce e Vasche"/>
  </r>
  <r>
    <x v="76"/>
    <x v="3"/>
    <n v="4517.5200000000041"/>
    <n v="4517.5200000000041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7.5200000000041"/>
    <n v="8673.9700000000012"/>
    <x v="0"/>
    <x v="0"/>
    <s v="Docce e Vasche"/>
  </r>
  <r>
    <x v="76"/>
    <x v="4"/>
    <n v="10216.990000000005"/>
    <n v="10216.99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16.990000000005"/>
    <n v="798.2699999999968"/>
    <x v="0"/>
    <x v="0"/>
    <s v="Docce e Vasche"/>
  </r>
  <r>
    <x v="76"/>
    <x v="5"/>
    <n v="5609.4918582834516"/>
    <n v="3246.8600000000006"/>
    <x v="0"/>
    <m/>
    <n v="103"/>
    <n v="0"/>
    <n v="287"/>
    <n v="0"/>
    <n v="336"/>
    <n v="1676.5217391304348"/>
    <n v="131"/>
    <n v="419.13043478260875"/>
    <n v="0"/>
    <n v="419.13043478260852"/>
    <n v="476"/>
    <n v="419.13043478260897"/>
    <n v="471"/>
    <n v="352.4505928853755"/>
    <n v="0"/>
    <n v="276.2450592885375"/>
    <n v="0"/>
    <n v="604.02316263127705"/>
    <n v="0"/>
    <n v="1442.8600000000006"/>
    <n v="711.39999999999986"/>
    <x v="0"/>
    <x v="0"/>
    <s v="Docce e Vasche"/>
  </r>
  <r>
    <x v="76"/>
    <x v="6"/>
    <n v="18108.424101104094"/>
    <n v="25293"/>
    <x v="0"/>
    <m/>
    <n v="3076"/>
    <n v="0"/>
    <n v="3473"/>
    <n v="0"/>
    <n v="3698"/>
    <n v="7286.260869565217"/>
    <n v="760"/>
    <n v="1821.5652173913049"/>
    <n v="3026"/>
    <n v="1821.565217391304"/>
    <n v="1109"/>
    <n v="1821.565217391304"/>
    <n v="4650"/>
    <n v="1531.770750988142"/>
    <n v="875"/>
    <n v="1200.577075098814"/>
    <n v="2808"/>
    <n v="2625.1197532780079"/>
    <n v="1818"/>
    <n v="0"/>
    <n v="0"/>
    <x v="0"/>
    <x v="0"/>
    <s v="Docce e Vasche"/>
  </r>
  <r>
    <x v="76"/>
    <x v="7"/>
    <n v="11477.123904924631"/>
    <n v="11055.970000000001"/>
    <x v="0"/>
    <m/>
    <n v="1859"/>
    <n v="0"/>
    <n v="580"/>
    <n v="0"/>
    <n v="1101"/>
    <n v="3579.1304347826085"/>
    <n v="-139"/>
    <n v="894.78260869565247"/>
    <n v="1821"/>
    <n v="894.78260869565202"/>
    <n v="40"/>
    <n v="894.78260869565202"/>
    <n v="1596"/>
    <n v="752.43083003952597"/>
    <n v="0"/>
    <n v="589.74308300395205"/>
    <n v="850"/>
    <n v="1289.5017310115863"/>
    <n v="766"/>
    <n v="2581.9700000000012"/>
    <n v="1058.6699999999983"/>
    <x v="0"/>
    <x v="0"/>
    <s v="Docce e Vasche"/>
  </r>
  <r>
    <x v="76"/>
    <x v="8"/>
    <n v="3043.3822215266628"/>
    <n v="3493.3500000000004"/>
    <x v="0"/>
    <m/>
    <n v="560"/>
    <n v="0"/>
    <n v="0"/>
    <n v="0"/>
    <n v="616"/>
    <n v="579.82608695652175"/>
    <n v="0"/>
    <n v="144.95652173913049"/>
    <n v="0"/>
    <n v="144.95652173913038"/>
    <n v="0"/>
    <n v="144.95652173913038"/>
    <n v="0"/>
    <n v="121.895256916996"/>
    <n v="0"/>
    <n v="95.539525691699737"/>
    <n v="715"/>
    <n v="208.90178674405365"/>
    <n v="0"/>
    <n v="1602.3500000000001"/>
    <n v="451.60000000000014"/>
    <x v="0"/>
    <x v="0"/>
    <s v="Docce e Vasche"/>
  </r>
  <r>
    <x v="76"/>
    <x v="9"/>
    <n v="15387.330551511968"/>
    <n v="15326.86"/>
    <x v="0"/>
    <m/>
    <n v="1336"/>
    <n v="0"/>
    <n v="1057"/>
    <n v="0"/>
    <n v="949"/>
    <n v="5315.478260869565"/>
    <n v="764"/>
    <n v="1328.869565217391"/>
    <n v="2273"/>
    <n v="1328.8695652173919"/>
    <n v="1515"/>
    <n v="1328.8695652173901"/>
    <n v="841"/>
    <n v="1117.4584980237159"/>
    <n v="705"/>
    <n v="875.84584980237196"/>
    <n v="3392"/>
    <n v="1915.0792471641435"/>
    <n v="318"/>
    <n v="2176.8599999999997"/>
    <n v="2583.5399999999991"/>
    <x v="0"/>
    <x v="0"/>
    <s v="Docce e Vasche"/>
  </r>
  <r>
    <x v="76"/>
    <x v="10"/>
    <n v="6796.6500000000087"/>
    <n v="6796.650000000008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96.6500000000087"/>
    <n v="5958"/>
    <x v="0"/>
    <x v="0"/>
    <s v="Docce e Vasche"/>
  </r>
  <r>
    <x v="76"/>
    <x v="11"/>
    <n v="1462.5485223428707"/>
    <n v="1211.7099999999991"/>
    <x v="0"/>
    <m/>
    <m/>
    <n v="0"/>
    <n v="0"/>
    <n v="0"/>
    <n v="288"/>
    <n v="516.17391304347825"/>
    <n v="0"/>
    <n v="129.04347826086951"/>
    <n v="0"/>
    <n v="129.04347826086962"/>
    <n v="436"/>
    <n v="129.04347826086962"/>
    <n v="274"/>
    <n v="108.51383399209476"/>
    <n v="0"/>
    <n v="85.051383399209499"/>
    <n v="-120"/>
    <n v="185.9689571254803"/>
    <n v="154"/>
    <n v="179.70999999999913"/>
    <n v="2738.0599999999986"/>
    <x v="0"/>
    <x v="0"/>
    <s v="Docce e Vasche"/>
  </r>
  <r>
    <x v="76"/>
    <x v="12"/>
    <n v="6619.7920010945145"/>
    <n v="1430.5200000000004"/>
    <x v="0"/>
    <m/>
    <m/>
    <n v="0"/>
    <n v="0"/>
    <n v="0"/>
    <n v="0"/>
    <n v="2088"/>
    <n v="0"/>
    <n v="522"/>
    <n v="0"/>
    <n v="522"/>
    <n v="0"/>
    <n v="522"/>
    <n v="0"/>
    <n v="438.9545454545455"/>
    <n v="0"/>
    <n v="344.0454545454545"/>
    <n v="0"/>
    <n v="752.27200109451405"/>
    <n v="0"/>
    <n v="1430.5200000000004"/>
    <n v="1379.9300000000012"/>
    <x v="0"/>
    <x v="0"/>
    <s v="Docce e Vasche"/>
  </r>
  <r>
    <x v="7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1.1700000000019"/>
    <x v="0"/>
    <x v="0"/>
    <s v="Docce e Vasche"/>
  </r>
  <r>
    <x v="76"/>
    <x v="14"/>
    <n v="20131.830000000002"/>
    <n v="20131.830000000002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131.830000000002"/>
    <n v="21852.969999999972"/>
    <x v="0"/>
    <x v="0"/>
    <s v="Docce e Vasche"/>
  </r>
  <r>
    <x v="76"/>
    <x v="15"/>
    <n v="1316.5299999999995"/>
    <n v="1316.529999999999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6.5299999999995"/>
    <n v="5366.3400000000038"/>
    <x v="0"/>
    <x v="0"/>
    <s v="Docce e Vasche"/>
  </r>
  <r>
    <x v="76"/>
    <x v="16"/>
    <n v="21590.414376034743"/>
    <n v="47986"/>
    <x v="0"/>
    <m/>
    <n v="1412"/>
    <n v="0"/>
    <n v="-55"/>
    <n v="0"/>
    <n v="0"/>
    <n v="8687.3043478260861"/>
    <n v="9330"/>
    <n v="2171.826086956522"/>
    <n v="9360"/>
    <n v="2171.8260869565202"/>
    <n v="590"/>
    <n v="2171.826086956522"/>
    <n v="22127"/>
    <n v="1826.3083003952579"/>
    <n v="2959"/>
    <n v="1431.4308300395242"/>
    <n v="2223"/>
    <n v="3129.8926369043111"/>
    <n v="40"/>
    <n v="0"/>
    <n v="0"/>
    <x v="0"/>
    <x v="0"/>
    <s v="Docce e Vasche"/>
  </r>
  <r>
    <x v="7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Docce e Vasche"/>
  </r>
  <r>
    <x v="76"/>
    <x v="20"/>
    <n v="49619.187000611782"/>
    <n v="69192.909999999974"/>
    <x v="0"/>
    <m/>
    <n v="2502"/>
    <n v="0"/>
    <n v="7765"/>
    <n v="0"/>
    <n v="7883"/>
    <n v="16103.304347826086"/>
    <n v="5522"/>
    <n v="4025.826086956522"/>
    <n v="11467"/>
    <n v="4025.8260869565202"/>
    <n v="8923"/>
    <n v="4025.8260869565238"/>
    <n v="4992"/>
    <n v="3385.353754940712"/>
    <n v="601"/>
    <n v="2653.3853754940683"/>
    <n v="4205"/>
    <n v="5801.7552614813758"/>
    <n v="5735"/>
    <n v="9597.9099999999744"/>
    <n v="11686.089999999982"/>
    <x v="0"/>
    <x v="0"/>
    <s v="Docce e Vasche"/>
  </r>
  <r>
    <x v="76"/>
    <x v="21"/>
    <n v="17828.510771944118"/>
    <n v="17005.28"/>
    <x v="0"/>
    <m/>
    <n v="1145"/>
    <n v="0"/>
    <n v="38"/>
    <n v="0"/>
    <n v="1055"/>
    <n v="3807.304347826087"/>
    <n v="0"/>
    <n v="951.82608695652198"/>
    <n v="931"/>
    <n v="951.82608695652107"/>
    <n v="2034"/>
    <n v="951.82608695652198"/>
    <n v="1117"/>
    <n v="800.399209486166"/>
    <n v="0"/>
    <n v="627.33992094861696"/>
    <n v="0"/>
    <n v="1371.7090328136846"/>
    <n v="2319"/>
    <n v="8366.2799999999988"/>
    <n v="6699.9300000000076"/>
    <x v="0"/>
    <x v="0"/>
    <s v="Docce e Vasche"/>
  </r>
  <r>
    <x v="77"/>
    <x v="0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2"/>
    <n v="29755.74"/>
    <n v="29356.81"/>
    <x v="0"/>
    <m/>
    <m/>
    <m/>
    <m/>
    <m/>
    <m/>
    <n v="0"/>
    <n v="9356"/>
    <n v="0"/>
    <n v="10918.919999999998"/>
    <n v="15991.826086956522"/>
    <n v="1653.0800000000017"/>
    <n v="2665.3043478260861"/>
    <n v="461.65000000000146"/>
    <n v="5106.6795652173932"/>
    <n v="9.9999999998544808E-2"/>
    <n v="239"/>
    <n v="369.72000000000116"/>
    <n v="290.12999999999738"/>
    <n v="1134.5399999999972"/>
    <n v="5462.8000000000029"/>
    <n v="319.80000000000291"/>
    <x v="0"/>
    <x v="0"/>
    <s v="Sistemi idronici"/>
  </r>
  <r>
    <x v="77"/>
    <x v="3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4"/>
    <n v="71319.33"/>
    <n v="72737.42"/>
    <x v="0"/>
    <m/>
    <m/>
    <m/>
    <m/>
    <m/>
    <m/>
    <n v="0"/>
    <n v="31863.42"/>
    <n v="0"/>
    <n v="37.580000000001746"/>
    <n v="38367.65217391304"/>
    <n v="364"/>
    <n v="6394.6086956521758"/>
    <n v="8943.3499999999985"/>
    <n v="10389.229130434782"/>
    <n v="5618.2900000000009"/>
    <n v="6116.5800000000017"/>
    <n v="22110.58"/>
    <n v="9738.1400000000067"/>
    <n v="3487.0800000000017"/>
    <n v="313.11999999999534"/>
    <n v="1861.9799999999959"/>
    <x v="0"/>
    <x v="0"/>
    <s v="Sistemi idronici"/>
  </r>
  <r>
    <x v="77"/>
    <x v="5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6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7"/>
    <n v="3791.19"/>
    <n v="19635.7"/>
    <x v="0"/>
    <m/>
    <m/>
    <m/>
    <m/>
    <m/>
    <m/>
    <n v="0"/>
    <n v="2802.26"/>
    <n v="0"/>
    <n v="-0.26000000000021828"/>
    <n v="3903.1304347826085"/>
    <n v="1516"/>
    <n v="650.52173913043453"/>
    <n v="0"/>
    <n v="-2750.6121739130431"/>
    <n v="1730.8500000000004"/>
    <n v="218.25"/>
    <n v="2695.3599999999988"/>
    <n v="-9"/>
    <n v="9112.59"/>
    <n v="1778.9"/>
    <n v="72.799999999999272"/>
    <x v="0"/>
    <x v="0"/>
    <s v="Sistemi idronici"/>
  </r>
  <r>
    <x v="77"/>
    <x v="8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9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0"/>
    <n v="5871.74"/>
    <n v="13292.59"/>
    <x v="0"/>
    <m/>
    <m/>
    <m/>
    <m/>
    <m/>
    <m/>
    <n v="0"/>
    <n v="6489.9"/>
    <n v="0"/>
    <n v="84.100000000000364"/>
    <n v="3063.6521739130435"/>
    <n v="276"/>
    <n v="510.60869565217399"/>
    <n v="0"/>
    <n v="2297.4791304347823"/>
    <n v="0.15999999999985448"/>
    <n v="0"/>
    <n v="5869.33"/>
    <n v="0"/>
    <n v="573.10000000000036"/>
    <n v="0"/>
    <n v="0"/>
    <x v="0"/>
    <x v="0"/>
    <s v="Sistemi idronici"/>
  </r>
  <r>
    <x v="77"/>
    <x v="11"/>
    <n v="959.16"/>
    <n v="1318.4299999999998"/>
    <x v="0"/>
    <m/>
    <m/>
    <m/>
    <m/>
    <m/>
    <m/>
    <n v="0"/>
    <n v="0"/>
    <n v="0"/>
    <n v="0"/>
    <n v="500.34782608695656"/>
    <n v="0"/>
    <n v="83.391304347826065"/>
    <n v="0"/>
    <n v="-583.73913043478262"/>
    <n v="0"/>
    <n v="0"/>
    <n v="0"/>
    <n v="0"/>
    <n v="359.27"/>
    <n v="959.16"/>
    <n v="0"/>
    <x v="0"/>
    <x v="0"/>
    <s v="Sistemi idronici"/>
  </r>
  <r>
    <x v="77"/>
    <x v="12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3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4"/>
    <n v="16688.59"/>
    <n v="29505.599999999999"/>
    <x v="0"/>
    <m/>
    <m/>
    <m/>
    <m/>
    <m/>
    <m/>
    <n v="0"/>
    <n v="9532.36"/>
    <n v="0"/>
    <n v="1579.6399999999994"/>
    <n v="8707.3043478260861"/>
    <n v="4714"/>
    <n v="1451.217391304348"/>
    <n v="3147.0099999999984"/>
    <n v="8814.4882608695643"/>
    <n v="0"/>
    <n v="-2428.9699999999975"/>
    <n v="9869.7400000000016"/>
    <n v="100"/>
    <n v="618.29999999999927"/>
    <n v="44.549999999999272"/>
    <n v="0"/>
    <x v="0"/>
    <x v="0"/>
    <s v="Sistemi idronici"/>
  </r>
  <r>
    <x v="77"/>
    <x v="15"/>
    <n v="9284.9699999999993"/>
    <n v="8456"/>
    <x v="0"/>
    <m/>
    <m/>
    <m/>
    <m/>
    <m/>
    <m/>
    <n v="0"/>
    <n v="2125.56"/>
    <n v="0"/>
    <n v="474.44000000000005"/>
    <n v="4844.347826086957"/>
    <n v="1242"/>
    <n v="807.39130434782601"/>
    <n v="2124.8000000000002"/>
    <n v="1412.8308695652167"/>
    <n v="0"/>
    <n v="0"/>
    <n v="268.80000000000018"/>
    <n v="0"/>
    <n v="0"/>
    <n v="2220.3999999999996"/>
    <n v="126.35999999999967"/>
    <x v="0"/>
    <x v="0"/>
    <s v="Sistemi idronici"/>
  </r>
  <r>
    <x v="77"/>
    <x v="16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7"/>
    <n v="57782.01"/>
    <n v="42052.45"/>
    <x v="0"/>
    <m/>
    <m/>
    <m/>
    <m/>
    <m/>
    <m/>
    <n v="0"/>
    <n v="10811.63"/>
    <n v="0"/>
    <n v="0.37000000000080036"/>
    <n v="31364.869565217392"/>
    <n v="3636"/>
    <n v="5227.4782608695605"/>
    <n v="4305.1100000000006"/>
    <n v="7660.1621739130496"/>
    <n v="2606.4199999999983"/>
    <n v="3597.3799999999974"/>
    <n v="5245.48"/>
    <n v="2127.7700000000041"/>
    <n v="7643.09"/>
    <n v="7804.3499999999985"/>
    <n v="13748.400000000001"/>
    <x v="0"/>
    <x v="0"/>
    <s v="Sistemi idronici"/>
  </r>
  <r>
    <x v="77"/>
    <x v="18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istemi idronici"/>
  </r>
  <r>
    <x v="77"/>
    <x v="19"/>
    <n v="23546.19"/>
    <n v="77322.37"/>
    <x v="0"/>
    <m/>
    <m/>
    <m/>
    <m/>
    <m/>
    <m/>
    <n v="0"/>
    <n v="14613.55"/>
    <n v="0"/>
    <n v="1219.4500000000007"/>
    <n v="16470.782608695652"/>
    <n v="12203"/>
    <n v="2745.1304347826081"/>
    <n v="16768.349999999999"/>
    <n v="-8230.1430434782596"/>
    <n v="1770"/>
    <n v="614.85999999999876"/>
    <n v="7861.5600000000049"/>
    <n v="3371.6400000000012"/>
    <n v="14312.539999999994"/>
    <n v="8573.9199999999983"/>
    <n v="2006.6000000000058"/>
    <x v="0"/>
    <x v="0"/>
    <s v="Sistemi idronici"/>
  </r>
  <r>
    <x v="77"/>
    <x v="20"/>
    <n v="29776.91"/>
    <n v="56119.069999999992"/>
    <x v="0"/>
    <m/>
    <m/>
    <m/>
    <m/>
    <m/>
    <m/>
    <n v="0"/>
    <n v="34022.26"/>
    <n v="0"/>
    <n v="4390.739999999998"/>
    <n v="16912.695652173912"/>
    <n v="4706"/>
    <n v="2818.782608695652"/>
    <n v="1403.0500000000029"/>
    <n v="-14300.118260869564"/>
    <n v="0"/>
    <n v="20323.78"/>
    <n v="5298.2799999999988"/>
    <n v="3248.4400000000023"/>
    <n v="5525.4099999999962"/>
    <n v="773.32999999999811"/>
    <n v="5331.3499999999985"/>
    <x v="0"/>
    <x v="0"/>
    <s v="Sistemi idronici"/>
  </r>
  <r>
    <x v="77"/>
    <x v="21"/>
    <n v="0"/>
    <n v="0"/>
    <x v="0"/>
    <m/>
    <m/>
    <m/>
    <m/>
    <m/>
    <m/>
    <n v="0"/>
    <n v="0"/>
    <n v="0"/>
    <n v="0"/>
    <n v="0"/>
    <n v="0"/>
    <n v="0"/>
    <n v="0"/>
    <n v="0"/>
    <n v="0"/>
    <n v="0"/>
    <n v="0"/>
    <n v="0"/>
    <m/>
    <n v="0"/>
    <m/>
    <x v="0"/>
    <x v="0"/>
    <s v="Sistemi idronici"/>
  </r>
  <r>
    <x v="78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2"/>
    <n v="8109.5899999999965"/>
    <n v="8109.5899999999965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09.5899999999965"/>
    <n v="30917.510000000009"/>
    <x v="0"/>
    <x v="0"/>
    <s v="Elettropompe"/>
  </r>
  <r>
    <x v="78"/>
    <x v="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4"/>
    <n v="3452.2000000000003"/>
    <n v="26707.96"/>
    <x v="0"/>
    <m/>
    <n v="0"/>
    <n v="0"/>
    <n v="0"/>
    <n v="0"/>
    <n v="1200"/>
    <n v="0"/>
    <n v="10941"/>
    <n v="133"/>
    <n v="4751.7999999999993"/>
    <n v="448.20000000000005"/>
    <n v="1758"/>
    <n v="2503.8000000000002"/>
    <n v="2153.760000000002"/>
    <n v="0"/>
    <n v="750"/>
    <n v="0"/>
    <n v="1044"/>
    <n v="367.20000000000027"/>
    <n v="4109.3999999999978"/>
    <n v="0"/>
    <n v="0"/>
    <x v="0"/>
    <x v="0"/>
    <s v="Elettropompe"/>
  </r>
  <r>
    <x v="78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7"/>
    <n v="12127.910000000003"/>
    <n v="12127.91000000000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27.910000000003"/>
    <n v="-1461.0299999999697"/>
    <x v="0"/>
    <x v="0"/>
    <s v="Elettropompe"/>
  </r>
  <r>
    <x v="78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1"/>
    <n v="6971.71"/>
    <n v="11308.56"/>
    <x v="0"/>
    <n v="1897.64"/>
    <n v="1276.51"/>
    <n v="0"/>
    <n v="1305.45"/>
    <n v="0"/>
    <n v="0"/>
    <n v="0"/>
    <n v="1600.1999999999998"/>
    <n v="2019.99"/>
    <n v="6078.4"/>
    <n v="0"/>
    <n v="0"/>
    <n v="1985.08"/>
    <n v="0"/>
    <n v="0"/>
    <n v="0"/>
    <n v="1069"/>
    <n v="1048"/>
    <n v="0"/>
    <n v="0"/>
    <n v="0"/>
    <n v="0"/>
    <x v="0"/>
    <x v="0"/>
    <s v="Elettropompe"/>
  </r>
  <r>
    <x v="78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3"/>
    <n v="352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352"/>
    <n v="0"/>
    <n v="0"/>
    <n v="0"/>
    <x v="0"/>
    <x v="0"/>
    <s v="Elettropompe"/>
  </r>
  <r>
    <x v="78"/>
    <x v="14"/>
    <n v="69234.45"/>
    <n v="76358.799999999988"/>
    <x v="0"/>
    <n v="4520.04"/>
    <n v="3922"/>
    <n v="420"/>
    <n v="13159.599999999999"/>
    <n v="6026.0000000000009"/>
    <n v="2854"/>
    <n v="0"/>
    <n v="5426.4200000000019"/>
    <n v="8765.489999999998"/>
    <n v="10669.999999999996"/>
    <n v="9909.25"/>
    <n v="7851.1600000000035"/>
    <n v="2527"/>
    <n v="960.5"/>
    <n v="1002.0200000000041"/>
    <n v="0"/>
    <n v="304.97999999999593"/>
    <n v="336"/>
    <n v="4580.5500000000029"/>
    <n v="0"/>
    <n v="31179.119999999995"/>
    <n v="39357.25"/>
    <x v="0"/>
    <x v="0"/>
    <s v="Elettropompe"/>
  </r>
  <r>
    <x v="78"/>
    <x v="15"/>
    <n v="320.39999999999998"/>
    <n v="998"/>
    <x v="0"/>
    <m/>
    <n v="0"/>
    <n v="0"/>
    <n v="0"/>
    <n v="0"/>
    <n v="0"/>
    <n v="0"/>
    <n v="0"/>
    <n v="0"/>
    <n v="998"/>
    <n v="0"/>
    <n v="0"/>
    <n v="320.39999999999998"/>
    <n v="0"/>
    <n v="0"/>
    <n v="0"/>
    <n v="0"/>
    <n v="0"/>
    <n v="0"/>
    <n v="0"/>
    <n v="0"/>
    <n v="0"/>
    <x v="0"/>
    <x v="0"/>
    <s v="Elettropompe"/>
  </r>
  <r>
    <x v="78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7"/>
    <n v="5236.7299999999996"/>
    <n v="0"/>
    <x v="0"/>
    <n v="5236.729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7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.7899999999936"/>
    <x v="0"/>
    <x v="0"/>
    <s v="Elettropompe"/>
  </r>
  <r>
    <x v="78"/>
    <x v="20"/>
    <n v="2194.8000000000002"/>
    <n v="783"/>
    <x v="0"/>
    <m/>
    <n v="783"/>
    <n v="328.8"/>
    <n v="0"/>
    <n v="-158.80000000000001"/>
    <n v="0"/>
    <n v="0"/>
    <n v="0"/>
    <n v="328.8"/>
    <n v="0"/>
    <n v="0"/>
    <n v="0"/>
    <n v="0"/>
    <n v="0"/>
    <n v="1615.0000000000002"/>
    <n v="0"/>
    <n v="81"/>
    <n v="0"/>
    <n v="0"/>
    <n v="0"/>
    <n v="0"/>
    <n v="0"/>
    <x v="0"/>
    <x v="0"/>
    <s v="Elettropompe"/>
  </r>
  <r>
    <x v="78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55.9799999999996"/>
    <x v="0"/>
    <x v="0"/>
    <s v="Elettropompe"/>
  </r>
  <r>
    <x v="79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"/>
    <n v="1389.15"/>
    <n v="3379.7"/>
    <x v="0"/>
    <m/>
    <m/>
    <n v="0"/>
    <n v="0"/>
    <n v="1389.15"/>
    <n v="225.9"/>
    <n v="0"/>
    <n v="0"/>
    <n v="0"/>
    <n v="3153.7999999999997"/>
    <n v="0"/>
    <n v="0"/>
    <n v="0"/>
    <n v="0"/>
    <n v="0"/>
    <n v="0"/>
    <n v="0"/>
    <n v="0"/>
    <n v="0"/>
    <n v="0"/>
    <n v="0"/>
    <n v="0"/>
    <x v="0"/>
    <x v="0"/>
    <s v="Rame"/>
  </r>
  <r>
    <x v="79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3"/>
    <n v="0"/>
    <n v="22463.88"/>
    <x v="0"/>
    <m/>
    <m/>
    <n v="0"/>
    <n v="0"/>
    <n v="0"/>
    <n v="4315.4399999999996"/>
    <n v="0"/>
    <n v="0"/>
    <n v="0"/>
    <n v="6440.47"/>
    <n v="0"/>
    <n v="0"/>
    <n v="0"/>
    <n v="5340.26"/>
    <n v="0"/>
    <n v="0"/>
    <n v="0"/>
    <n v="0"/>
    <n v="0"/>
    <n v="6367.7100000000009"/>
    <n v="0"/>
    <n v="0"/>
    <x v="0"/>
    <x v="0"/>
    <s v="Rame"/>
  </r>
  <r>
    <x v="79"/>
    <x v="4"/>
    <n v="0"/>
    <n v="9217.99"/>
    <x v="0"/>
    <m/>
    <m/>
    <n v="0"/>
    <n v="0"/>
    <n v="0"/>
    <n v="0"/>
    <n v="0"/>
    <n v="1067.54"/>
    <n v="0"/>
    <n v="0"/>
    <n v="0"/>
    <n v="0"/>
    <n v="0"/>
    <n v="5696.86"/>
    <n v="0"/>
    <n v="0"/>
    <n v="0"/>
    <n v="-39.460000000000036"/>
    <n v="0"/>
    <n v="2493.0500000000002"/>
    <n v="0"/>
    <n v="0"/>
    <x v="0"/>
    <x v="0"/>
    <s v="Rame"/>
  </r>
  <r>
    <x v="79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3"/>
    <n v="0"/>
    <n v="5692.57"/>
    <x v="0"/>
    <m/>
    <m/>
    <n v="0"/>
    <n v="0"/>
    <n v="0"/>
    <n v="0"/>
    <n v="0"/>
    <n v="0"/>
    <n v="0"/>
    <n v="0"/>
    <n v="0"/>
    <n v="0"/>
    <n v="0"/>
    <n v="0"/>
    <n v="0"/>
    <n v="0"/>
    <n v="0"/>
    <n v="4407.03"/>
    <n v="0"/>
    <n v="1285.54"/>
    <n v="0"/>
    <n v="9088.75"/>
    <x v="0"/>
    <x v="0"/>
    <s v="Rame"/>
  </r>
  <r>
    <x v="79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5"/>
    <n v="0"/>
    <n v="41343.65"/>
    <x v="0"/>
    <m/>
    <m/>
    <n v="0"/>
    <n v="0"/>
    <n v="0"/>
    <n v="13014.62"/>
    <n v="0"/>
    <n v="906.39999999999964"/>
    <n v="0"/>
    <n v="6443.07"/>
    <n v="0"/>
    <n v="0"/>
    <n v="0"/>
    <n v="10565.27"/>
    <n v="0"/>
    <n v="0"/>
    <n v="0"/>
    <n v="3790.6800000000003"/>
    <n v="0"/>
    <n v="6623.6100000000006"/>
    <n v="0"/>
    <n v="8871.5299999999988"/>
    <x v="0"/>
    <x v="0"/>
    <s v="Rame"/>
  </r>
  <r>
    <x v="79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19"/>
    <n v="0"/>
    <n v="57454.68"/>
    <x v="0"/>
    <m/>
    <m/>
    <n v="0"/>
    <n v="0"/>
    <n v="0"/>
    <n v="0"/>
    <n v="0"/>
    <n v="0"/>
    <n v="0"/>
    <n v="0"/>
    <n v="0"/>
    <n v="0"/>
    <n v="0"/>
    <n v="0"/>
    <n v="0"/>
    <n v="0"/>
    <n v="0"/>
    <n v="57454.68"/>
    <n v="0"/>
    <n v="0"/>
    <n v="0"/>
    <n v="8565.0499999999956"/>
    <x v="0"/>
    <x v="0"/>
    <s v="Rame"/>
  </r>
  <r>
    <x v="79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79"/>
    <x v="21"/>
    <n v="0"/>
    <n v="187591.63"/>
    <x v="0"/>
    <m/>
    <m/>
    <n v="0"/>
    <n v="0"/>
    <n v="0"/>
    <n v="19041.75"/>
    <n v="0"/>
    <n v="18870.79"/>
    <n v="0"/>
    <n v="25218.959999999999"/>
    <n v="0"/>
    <n v="35060.06"/>
    <n v="0"/>
    <n v="31908.290000000008"/>
    <n v="0"/>
    <n v="20057.910000000003"/>
    <n v="0"/>
    <n v="23063.940000000002"/>
    <n v="0"/>
    <n v="14369.929999999993"/>
    <n v="0"/>
    <n v="35076.699999999983"/>
    <x v="0"/>
    <x v="0"/>
    <s v="Rame"/>
  </r>
  <r>
    <x v="8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1"/>
    <n v="12097.46"/>
    <n v="46846.55"/>
    <x v="0"/>
    <m/>
    <m/>
    <n v="0"/>
    <n v="12544.46"/>
    <n v="0"/>
    <n v="5006.2999999999993"/>
    <n v="0"/>
    <n v="8086.2800000000025"/>
    <n v="7281.15"/>
    <n v="0"/>
    <n v="0"/>
    <n v="0"/>
    <n v="4816.3099999999995"/>
    <n v="0"/>
    <n v="0"/>
    <n v="0"/>
    <n v="0"/>
    <n v="12617.510000000002"/>
    <n v="0"/>
    <n v="8592"/>
    <n v="0"/>
    <n v="8578.2899999999936"/>
    <x v="0"/>
    <x v="0"/>
    <s v="Rame"/>
  </r>
  <r>
    <x v="80"/>
    <x v="12"/>
    <n v="69502.47"/>
    <n v="105621.88"/>
    <x v="0"/>
    <m/>
    <m/>
    <n v="0"/>
    <n v="24563.94"/>
    <n v="0"/>
    <n v="12461.630000000001"/>
    <n v="0"/>
    <n v="21269.97"/>
    <n v="19189.64"/>
    <n v="0"/>
    <n v="11675.850000000002"/>
    <n v="0"/>
    <n v="4208.66"/>
    <n v="7050.2999999999956"/>
    <n v="0"/>
    <n v="0"/>
    <n v="10097.82"/>
    <n v="27747.990000000005"/>
    <n v="11802.449999999997"/>
    <n v="0"/>
    <n v="12528.050000000003"/>
    <n v="17422.03"/>
    <x v="0"/>
    <x v="0"/>
    <s v="Rame"/>
  </r>
  <r>
    <x v="80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4"/>
    <n v="310438.36"/>
    <n v="303928.45999999996"/>
    <x v="0"/>
    <m/>
    <m/>
    <n v="0"/>
    <n v="55629.72"/>
    <n v="0"/>
    <n v="16488.009999999995"/>
    <n v="0"/>
    <n v="40376.81"/>
    <n v="138985.37"/>
    <n v="2594.9500000000116"/>
    <n v="27176.040000000008"/>
    <n v="32879.900000000009"/>
    <n v="45172.69"/>
    <n v="18309.25"/>
    <n v="23697.049999999988"/>
    <n v="0"/>
    <n v="33639.089999999997"/>
    <n v="69283.5"/>
    <n v="30789.160000000033"/>
    <n v="57387.359999999986"/>
    <n v="10978.959999999963"/>
    <n v="45165.270000000019"/>
    <x v="0"/>
    <x v="0"/>
    <s v="Rame"/>
  </r>
  <r>
    <x v="8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20"/>
    <n v="0"/>
    <n v="45340.07"/>
    <x v="0"/>
    <m/>
    <m/>
    <n v="0"/>
    <n v="21869.1"/>
    <n v="0"/>
    <n v="10814.32"/>
    <n v="0"/>
    <n v="12656.650000000001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0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me"/>
  </r>
  <r>
    <x v="81"/>
    <x v="0"/>
    <n v="1227.8699999999999"/>
    <n v="625.28"/>
    <x v="0"/>
    <m/>
    <n v="0"/>
    <n v="0"/>
    <n v="0"/>
    <n v="0"/>
    <n v="0"/>
    <n v="0"/>
    <n v="323.77999999999997"/>
    <n v="0"/>
    <n v="0"/>
    <n v="0"/>
    <n v="0"/>
    <n v="1227.8699999999999"/>
    <n v="301.5"/>
    <n v="0"/>
    <n v="0"/>
    <n v="0"/>
    <n v="0"/>
    <n v="0"/>
    <n v="0"/>
    <n v="0"/>
    <n v="0"/>
    <x v="0"/>
    <x v="0"/>
    <s v="Galleggianti"/>
  </r>
  <r>
    <x v="81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2"/>
    <n v="956"/>
    <n v="0"/>
    <x v="0"/>
    <m/>
    <n v="0"/>
    <n v="9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3"/>
    <n v="0"/>
    <n v="1348.06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8.06"/>
    <n v="0"/>
    <n v="0"/>
    <x v="0"/>
    <x v="0"/>
    <s v="Galleggianti"/>
  </r>
  <r>
    <x v="81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6"/>
    <n v="1190.82"/>
    <n v="0"/>
    <x v="0"/>
    <m/>
    <n v="0"/>
    <n v="0"/>
    <n v="0"/>
    <n v="0"/>
    <n v="0"/>
    <n v="0"/>
    <n v="0"/>
    <n v="674.29"/>
    <n v="0"/>
    <n v="0"/>
    <n v="0"/>
    <n v="0"/>
    <n v="0"/>
    <n v="0"/>
    <n v="0"/>
    <n v="516.53"/>
    <n v="0"/>
    <n v="0"/>
    <n v="0"/>
    <n v="0"/>
    <n v="0"/>
    <x v="0"/>
    <x v="0"/>
    <s v="Galleggianti"/>
  </r>
  <r>
    <x v="81"/>
    <x v="7"/>
    <n v="602.35"/>
    <n v="0"/>
    <x v="0"/>
    <m/>
    <n v="0"/>
    <n v="0"/>
    <n v="0"/>
    <n v="0"/>
    <n v="0"/>
    <n v="0"/>
    <n v="0"/>
    <n v="602.35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5"/>
    <n v="630.82000000000005"/>
    <n v="0"/>
    <x v="0"/>
    <m/>
    <n v="0"/>
    <n v="0"/>
    <n v="0"/>
    <n v="0"/>
    <n v="0"/>
    <n v="0"/>
    <n v="0"/>
    <n v="0"/>
    <n v="0"/>
    <n v="0"/>
    <n v="0"/>
    <n v="630.82000000000005"/>
    <n v="0"/>
    <n v="0"/>
    <n v="0"/>
    <n v="0"/>
    <n v="0"/>
    <n v="0"/>
    <n v="0"/>
    <n v="0"/>
    <n v="0"/>
    <x v="0"/>
    <x v="0"/>
    <s v="Galleggianti"/>
  </r>
  <r>
    <x v="81"/>
    <x v="16"/>
    <n v="9749.44"/>
    <n v="11294.29"/>
    <x v="0"/>
    <m/>
    <n v="0"/>
    <n v="972.48"/>
    <n v="839.7"/>
    <n v="0"/>
    <n v="1400.1000000000001"/>
    <n v="0"/>
    <n v="2605"/>
    <n v="3044.85"/>
    <n v="893"/>
    <n v="0"/>
    <n v="2094.6999999999998"/>
    <n v="2217.84"/>
    <n v="0"/>
    <n v="722.51999999999953"/>
    <n v="240"/>
    <n v="2791.7500000000009"/>
    <n v="2522.91"/>
    <n v="0"/>
    <n v="698.88000000000102"/>
    <n v="0"/>
    <n v="0"/>
    <x v="0"/>
    <x v="0"/>
    <s v="Galleggianti"/>
  </r>
  <r>
    <x v="81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19"/>
    <n v="2654.38"/>
    <n v="713.93"/>
    <x v="0"/>
    <m/>
    <n v="0"/>
    <n v="0"/>
    <n v="355.55"/>
    <n v="0"/>
    <n v="0"/>
    <n v="0"/>
    <n v="0"/>
    <n v="0"/>
    <n v="0"/>
    <n v="0"/>
    <n v="0"/>
    <n v="0"/>
    <n v="358.37999999999994"/>
    <n v="0"/>
    <n v="0"/>
    <n v="2654.38"/>
    <n v="0"/>
    <n v="0"/>
    <n v="0"/>
    <n v="0"/>
    <n v="0"/>
    <x v="0"/>
    <x v="0"/>
    <s v="Galleggianti"/>
  </r>
  <r>
    <x v="81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1"/>
    <x v="2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Galleggianti"/>
  </r>
  <r>
    <x v="82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2"/>
    <n v="73834.77"/>
    <n v="112919.83"/>
    <x v="0"/>
    <n v="12099.47"/>
    <n v="9666.67"/>
    <n v="5770.6"/>
    <n v="1715.6800000000003"/>
    <n v="6452.93"/>
    <n v="15867.03"/>
    <n v="0"/>
    <n v="13169.490000000002"/>
    <n v="5931.2099999999991"/>
    <n v="8362.3799999999974"/>
    <n v="7907.5999999999985"/>
    <n v="9917.2699999999968"/>
    <n v="7516.760000000002"/>
    <n v="11590.360000000008"/>
    <n v="4998.239999999998"/>
    <n v="7114.9899999999907"/>
    <n v="8695.11"/>
    <n v="14864.059999999998"/>
    <n v="14462.850000000006"/>
    <n v="20651.900000000009"/>
    <n v="0"/>
    <n v="0"/>
    <x v="0"/>
    <x v="0"/>
    <s v="Raccorderia"/>
  </r>
  <r>
    <x v="82"/>
    <x v="3"/>
    <n v="0"/>
    <n v="4027.3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4027.37"/>
    <n v="0"/>
    <n v="0"/>
    <x v="0"/>
    <x v="0"/>
    <s v="Raccorderia"/>
  </r>
  <r>
    <x v="82"/>
    <x v="4"/>
    <n v="9393.44"/>
    <n v="13274.8"/>
    <x v="0"/>
    <m/>
    <n v="1147.5999999999999"/>
    <n v="0"/>
    <n v="0"/>
    <n v="0"/>
    <n v="4117.66"/>
    <n v="0"/>
    <n v="1540.3599999999997"/>
    <n v="2346.39"/>
    <n v="3043.6899999999996"/>
    <n v="4395.43"/>
    <n v="0"/>
    <n v="2368.0200000000004"/>
    <n v="0"/>
    <n v="283.60000000000036"/>
    <n v="197.64000000000124"/>
    <n v="0"/>
    <n v="0"/>
    <n v="0"/>
    <n v="3227.8499999999985"/>
    <n v="0"/>
    <n v="0"/>
    <x v="0"/>
    <x v="0"/>
    <s v="Raccorderia"/>
  </r>
  <r>
    <x v="82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8"/>
    <n v="30237.88"/>
    <n v="3525.83"/>
    <x v="0"/>
    <m/>
    <n v="59.33"/>
    <n v="82.5"/>
    <n v="0"/>
    <n v="0"/>
    <n v="0"/>
    <n v="2099.2399999999998"/>
    <n v="2117.83"/>
    <n v="0"/>
    <n v="0"/>
    <n v="22229.08"/>
    <n v="1348.67"/>
    <n v="2565.5400000000009"/>
    <n v="0"/>
    <n v="2241.1899999999987"/>
    <n v="0"/>
    <n v="0"/>
    <n v="0"/>
    <n v="1020.3300000000017"/>
    <n v="0"/>
    <n v="0"/>
    <n v="0"/>
    <x v="0"/>
    <x v="0"/>
    <s v="Raccorderia"/>
  </r>
  <r>
    <x v="82"/>
    <x v="9"/>
    <n v="2842.38"/>
    <n v="8137.66"/>
    <x v="0"/>
    <m/>
    <n v="1267.95"/>
    <n v="1098.47"/>
    <n v="401.95000000000005"/>
    <n v="0"/>
    <n v="0"/>
    <n v="0"/>
    <n v="1175.9899999999998"/>
    <n v="0"/>
    <n v="334.92000000000007"/>
    <n v="0"/>
    <n v="1575.7999999999997"/>
    <n v="1115.2099999999998"/>
    <n v="0"/>
    <n v="0"/>
    <n v="0"/>
    <n v="0"/>
    <n v="1907.6800000000003"/>
    <n v="628.70000000000027"/>
    <n v="1473.37"/>
    <n v="0"/>
    <n v="0"/>
    <x v="0"/>
    <x v="0"/>
    <s v="Raccorderia"/>
  </r>
  <r>
    <x v="82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11"/>
    <n v="5817.87"/>
    <n v="7280.2"/>
    <x v="0"/>
    <m/>
    <n v="2960.63"/>
    <n v="0"/>
    <n v="0"/>
    <n v="3773.84"/>
    <n v="862.32999999999993"/>
    <n v="0"/>
    <n v="0"/>
    <n v="224.53999999999996"/>
    <n v="0"/>
    <n v="0"/>
    <n v="1202.1800000000003"/>
    <n v="806.1899999999996"/>
    <n v="838.75"/>
    <n v="0"/>
    <n v="0"/>
    <n v="0"/>
    <n v="0"/>
    <n v="1013.3000000000002"/>
    <n v="1416.3099999999995"/>
    <n v="0"/>
    <n v="0"/>
    <x v="0"/>
    <x v="0"/>
    <s v="Raccorderia"/>
  </r>
  <r>
    <x v="82"/>
    <x v="12"/>
    <n v="4832.1099999999997"/>
    <n v="6714.19"/>
    <x v="0"/>
    <m/>
    <n v="198.89"/>
    <n v="2509.4699999999998"/>
    <n v="0"/>
    <n v="0"/>
    <n v="1806.15"/>
    <n v="0"/>
    <n v="1024.27"/>
    <n v="0"/>
    <n v="0"/>
    <n v="1022.5400000000004"/>
    <n v="1269.5099999999998"/>
    <n v="0"/>
    <n v="0"/>
    <n v="1300.0999999999995"/>
    <n v="0"/>
    <n v="0"/>
    <n v="2172.37"/>
    <n v="0"/>
    <n v="243"/>
    <n v="0"/>
    <n v="0"/>
    <x v="0"/>
    <x v="0"/>
    <s v="Raccorderia"/>
  </r>
  <r>
    <x v="82"/>
    <x v="13"/>
    <n v="4520.16"/>
    <n v="9152.7900000000009"/>
    <x v="0"/>
    <m/>
    <m/>
    <n v="735.89"/>
    <n v="818.18"/>
    <n v="0"/>
    <n v="0"/>
    <n v="0"/>
    <n v="3546.94"/>
    <n v="0"/>
    <n v="0"/>
    <n v="0"/>
    <n v="0"/>
    <n v="1341.88"/>
    <n v="2924.1099999999997"/>
    <n v="0"/>
    <n v="0"/>
    <n v="1259.3899999999999"/>
    <n v="647.94000000000051"/>
    <n v="1183"/>
    <n v="1215.6200000000008"/>
    <n v="0"/>
    <n v="0"/>
    <x v="0"/>
    <x v="0"/>
    <s v="Raccorderia"/>
  </r>
  <r>
    <x v="82"/>
    <x v="14"/>
    <n v="160913.5"/>
    <n v="132567.78"/>
    <x v="0"/>
    <n v="18327.87"/>
    <n v="17708.61"/>
    <n v="32387.38"/>
    <n v="16533.46"/>
    <n v="10538.43"/>
    <n v="18743.760000000002"/>
    <n v="3525.6299999999974"/>
    <n v="15401.940000000002"/>
    <n v="12997.540000000008"/>
    <n v="21757.679999999993"/>
    <n v="12345.669999999998"/>
    <n v="9007.36"/>
    <n v="37981.97"/>
    <n v="10667.050000000003"/>
    <n v="4866.5500000000029"/>
    <n v="4972.5200000000041"/>
    <n v="16224.279999999999"/>
    <n v="10367.209999999992"/>
    <n v="11718.179999999993"/>
    <n v="7408.1900000000023"/>
    <n v="0"/>
    <n v="0"/>
    <x v="0"/>
    <x v="0"/>
    <s v="Raccorderia"/>
  </r>
  <r>
    <x v="82"/>
    <x v="15"/>
    <n v="4051.8"/>
    <n v="13207.37"/>
    <x v="0"/>
    <n v="1995.67"/>
    <n v="2719.36"/>
    <n v="0"/>
    <n v="84.069999999999709"/>
    <n v="-117.60000000000014"/>
    <n v="252"/>
    <n v="0"/>
    <n v="2457.7400000000002"/>
    <n v="0"/>
    <n v="0"/>
    <n v="2173.7300000000005"/>
    <n v="2438.1400000000003"/>
    <n v="0"/>
    <n v="0"/>
    <n v="0"/>
    <n v="0"/>
    <n v="0"/>
    <n v="2353.0500000000002"/>
    <n v="0"/>
    <n v="2903.01"/>
    <n v="0"/>
    <n v="0"/>
    <x v="0"/>
    <x v="0"/>
    <s v="Raccorderia"/>
  </r>
  <r>
    <x v="82"/>
    <x v="16"/>
    <n v="81661.94"/>
    <n v="93751.61"/>
    <x v="0"/>
    <n v="1880.42"/>
    <n v="10410.42"/>
    <n v="11853.48"/>
    <n v="1170.9500000000007"/>
    <n v="303.05999999999949"/>
    <n v="17680.440000000002"/>
    <n v="0"/>
    <n v="5070.3599999999933"/>
    <n v="356.21000000000095"/>
    <n v="9185.7000000000044"/>
    <n v="42849.17"/>
    <n v="14348.809999999998"/>
    <n v="3686.9100000000035"/>
    <n v="22093.420000000006"/>
    <n v="1606.5299999999988"/>
    <n v="6549.9799999999959"/>
    <n v="9627.1900000000023"/>
    <n v="2855.0999999999913"/>
    <n v="9498.9700000000012"/>
    <n v="4386.4300000000076"/>
    <n v="0"/>
    <n v="0"/>
    <x v="0"/>
    <x v="0"/>
    <s v="Raccorderia"/>
  </r>
  <r>
    <x v="82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2"/>
    <x v="19"/>
    <n v="0"/>
    <n v="5096.43"/>
    <x v="0"/>
    <m/>
    <m/>
    <n v="0"/>
    <n v="814.7"/>
    <n v="0"/>
    <n v="1443.07"/>
    <n v="0"/>
    <n v="754.34999999999991"/>
    <n v="0"/>
    <n v="2084.3100000000004"/>
    <n v="0"/>
    <n v="0"/>
    <n v="0"/>
    <n v="0"/>
    <n v="0"/>
    <n v="0"/>
    <n v="0"/>
    <n v="0"/>
    <n v="0"/>
    <n v="0"/>
    <n v="0"/>
    <n v="0"/>
    <x v="0"/>
    <x v="0"/>
    <s v="Raccorderia"/>
  </r>
  <r>
    <x v="82"/>
    <x v="20"/>
    <n v="33039.46"/>
    <n v="63350.97"/>
    <x v="0"/>
    <n v="3734.45"/>
    <n v="2848.64"/>
    <n v="2868.67"/>
    <n v="4859.5400000000009"/>
    <n v="1049.0600000000004"/>
    <n v="2732.49"/>
    <n v="1049.0699999999997"/>
    <n v="5901.68"/>
    <n v="3156.6100000000006"/>
    <n v="4874.7300000000014"/>
    <n v="5688.2999999999993"/>
    <n v="7647.5999999999985"/>
    <n v="9971.4900000000016"/>
    <n v="10864.14"/>
    <n v="1210.4399999999987"/>
    <n v="6150.1999999999971"/>
    <n v="1765.119999999999"/>
    <n v="8020.43"/>
    <n v="2546.25"/>
    <n v="9451.5200000000041"/>
    <n v="0"/>
    <n v="0"/>
    <x v="0"/>
    <x v="0"/>
    <s v="Raccorderia"/>
  </r>
  <r>
    <x v="82"/>
    <x v="21"/>
    <n v="169971.3"/>
    <n v="228317.95"/>
    <x v="0"/>
    <n v="24103.65"/>
    <n v="11351.84"/>
    <n v="14389.370000000003"/>
    <n v="22631.38"/>
    <n v="6013.1399999999994"/>
    <n v="32838.100000000006"/>
    <n v="9820.9199999999983"/>
    <n v="23307.01999999999"/>
    <n v="23955.709999999992"/>
    <n v="21146.490000000005"/>
    <n v="29714.260000000009"/>
    <n v="51115.930000000008"/>
    <n v="16652.11"/>
    <n v="33662.359999999986"/>
    <n v="7734.4199999999837"/>
    <n v="2621.2799999999988"/>
    <n v="31068.600000000006"/>
    <n v="4918.3000000000175"/>
    <n v="6519.1199999999953"/>
    <n v="24725.25"/>
    <n v="0"/>
    <n v="0"/>
    <x v="0"/>
    <x v="0"/>
    <s v="Raccorderia"/>
  </r>
  <r>
    <x v="83"/>
    <x v="0"/>
    <n v="8738.3499999999985"/>
    <n v="43785.7"/>
    <x v="0"/>
    <m/>
    <n v="3795.0599999999995"/>
    <n v="0"/>
    <n v="3416.2000000000007"/>
    <n v="0"/>
    <n v="4703.369999999999"/>
    <n v="0"/>
    <n v="1731.5199999999986"/>
    <n v="0"/>
    <n v="5480.7400000000016"/>
    <n v="2205.5"/>
    <n v="4175.2200000000012"/>
    <n v="0"/>
    <n v="5474.5400000000009"/>
    <n v="522.29999999999927"/>
    <n v="4098.5"/>
    <n v="1845.8900000000003"/>
    <n v="6286.8499999999985"/>
    <n v="4164.6599999999989"/>
    <n v="4623.6999999999971"/>
    <n v="0"/>
    <n v="0"/>
    <x v="0"/>
    <x v="0"/>
    <s v="Raccorderia"/>
  </r>
  <r>
    <x v="83"/>
    <x v="1"/>
    <n v="4209.0599999999995"/>
    <n v="6481.9599999999991"/>
    <x v="0"/>
    <m/>
    <n v="805.10000000000014"/>
    <n v="0"/>
    <n v="663.75"/>
    <n v="0"/>
    <n v="73.979999999999791"/>
    <n v="0"/>
    <n v="964.47000000000025"/>
    <n v="0"/>
    <n v="862.14999999999964"/>
    <n v="0"/>
    <n v="1432.67"/>
    <n v="2837.3999999999996"/>
    <n v="138.18000000000029"/>
    <n v="0"/>
    <n v="0"/>
    <n v="0"/>
    <n v="854.26000000000022"/>
    <n v="1371.6599999999994"/>
    <n v="687.39999999999873"/>
    <n v="0"/>
    <n v="0"/>
    <x v="0"/>
    <x v="0"/>
    <s v="Raccorderia"/>
  </r>
  <r>
    <x v="83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3"/>
    <n v="2618.4700000000012"/>
    <n v="5582.4399999999987"/>
    <x v="0"/>
    <m/>
    <n v="0"/>
    <n v="0"/>
    <n v="2483.12"/>
    <n v="0"/>
    <n v="222.25"/>
    <n v="0"/>
    <n v="0"/>
    <n v="0"/>
    <n v="0"/>
    <n v="2618.4700000000012"/>
    <n v="0"/>
    <n v="0"/>
    <n v="0"/>
    <n v="0"/>
    <n v="0"/>
    <n v="0"/>
    <n v="0"/>
    <n v="0"/>
    <n v="2877.0699999999988"/>
    <n v="0"/>
    <n v="0"/>
    <x v="0"/>
    <x v="0"/>
    <s v="Raccorderia"/>
  </r>
  <r>
    <x v="83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0"/>
    <n v="121978.93999999999"/>
    <n v="181403.04"/>
    <x v="0"/>
    <n v="10951.859999999999"/>
    <n v="11144.800000000001"/>
    <n v="5207.8000000000011"/>
    <n v="16897.819999999992"/>
    <n v="12494.670000000002"/>
    <n v="13202.750000000007"/>
    <n v="0"/>
    <n v="16371.259999999995"/>
    <n v="6993.0200000000041"/>
    <n v="25183.640000000007"/>
    <n v="31084.339999999982"/>
    <n v="6333.2799999999988"/>
    <n v="11449.099999999991"/>
    <n v="20595.439999999988"/>
    <n v="12361.900000000009"/>
    <n v="3606.0400000000081"/>
    <n v="22822.140000000014"/>
    <n v="28808.48000000001"/>
    <n v="8614.109999999986"/>
    <n v="39259.53"/>
    <n v="0"/>
    <n v="0"/>
    <x v="0"/>
    <x v="0"/>
    <s v="Raccorderia"/>
  </r>
  <r>
    <x v="83"/>
    <x v="1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2"/>
    <n v="0"/>
    <n v="747.23"/>
    <x v="0"/>
    <m/>
    <n v="0"/>
    <n v="0"/>
    <n v="0"/>
    <n v="0"/>
    <n v="747.23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3"/>
    <n v="7064.0899999999992"/>
    <n v="6995.8300000000008"/>
    <x v="0"/>
    <n v="664.6400000000001"/>
    <n v="2288.6800000000012"/>
    <n v="0"/>
    <n v="201.67999999999984"/>
    <n v="2544.0999999999995"/>
    <n v="3446.1699999999987"/>
    <n v="0"/>
    <n v="0"/>
    <n v="899.09999999999945"/>
    <n v="212.76000000000022"/>
    <n v="0"/>
    <n v="0"/>
    <n v="0"/>
    <n v="846.54000000000087"/>
    <n v="0"/>
    <n v="0"/>
    <n v="958.56999999999971"/>
    <n v="0"/>
    <n v="1997.6800000000003"/>
    <n v="0"/>
    <n v="0"/>
    <n v="0"/>
    <x v="0"/>
    <x v="0"/>
    <s v="Raccorderia"/>
  </r>
  <r>
    <x v="83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19"/>
    <n v="182.19"/>
    <n v="3214.53"/>
    <x v="0"/>
    <m/>
    <n v="0"/>
    <n v="182.19"/>
    <n v="0"/>
    <n v="0"/>
    <n v="3207.46"/>
    <n v="0"/>
    <n v="7.0700000000001637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2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Raccorderia"/>
  </r>
  <r>
    <x v="83"/>
    <x v="21"/>
    <n v="52533.979999999996"/>
    <n v="92521.54"/>
    <x v="0"/>
    <n v="3732.4500000000003"/>
    <n v="9891.07"/>
    <n v="11735.679999999998"/>
    <n v="23491.289999999994"/>
    <n v="2036.6900000000005"/>
    <n v="6581.2500000000073"/>
    <n v="0"/>
    <n v="11189.879999999997"/>
    <n v="3928.2399999999907"/>
    <n v="12872.400000000009"/>
    <n v="5626.4600000000028"/>
    <n v="3572.8599999999933"/>
    <n v="5136.59"/>
    <n v="9456.1499999999942"/>
    <n v="3665.4300000000003"/>
    <n v="2956.6000000000058"/>
    <n v="7082.0400000000081"/>
    <n v="9445.1999999999971"/>
    <n v="9590.3999999999942"/>
    <n v="3064.8399999999965"/>
    <n v="0"/>
    <n v="0"/>
    <x v="0"/>
    <x v="0"/>
    <s v="Raccorderia"/>
  </r>
  <r>
    <x v="8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2"/>
    <n v="893"/>
    <n v="2263.02"/>
    <x v="0"/>
    <m/>
    <m/>
    <n v="0"/>
    <n v="0"/>
    <n v="0"/>
    <n v="0"/>
    <n v="0"/>
    <n v="0"/>
    <n v="0"/>
    <n v="213.41"/>
    <n v="0"/>
    <n v="2049.61"/>
    <n v="0"/>
    <n v="0"/>
    <n v="0"/>
    <n v="0"/>
    <n v="893"/>
    <n v="0"/>
    <n v="0"/>
    <n v="0"/>
    <n v="0"/>
    <n v="0"/>
    <x v="0"/>
    <x v="0"/>
    <s v="Serbatoi Acqua"/>
  </r>
  <r>
    <x v="84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4"/>
    <n v="0"/>
    <n v="59.77"/>
    <x v="0"/>
    <m/>
    <m/>
    <n v="0"/>
    <n v="0"/>
    <n v="0"/>
    <n v="0"/>
    <n v="0"/>
    <n v="59.77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8"/>
    <n v="2496.6"/>
    <n v="109.78"/>
    <x v="0"/>
    <m/>
    <m/>
    <n v="0"/>
    <n v="0"/>
    <n v="1020.6"/>
    <n v="109.78"/>
    <n v="1476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2"/>
    <n v="521.09"/>
    <n v="0"/>
    <x v="0"/>
    <m/>
    <m/>
    <n v="0"/>
    <n v="0"/>
    <n v="0"/>
    <n v="0"/>
    <n v="0"/>
    <n v="0"/>
    <n v="521.09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4"/>
    <n v="0"/>
    <n v="1178"/>
    <x v="0"/>
    <m/>
    <n v="1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6"/>
    <n v="77142.509999999995"/>
    <n v="89540.55"/>
    <x v="0"/>
    <n v="2483.7600000000002"/>
    <n v="2635.49"/>
    <n v="4452.96"/>
    <n v="0"/>
    <n v="1555.9999999999991"/>
    <n v="11525.9"/>
    <n v="-25.159999999999854"/>
    <n v="14199.220000000001"/>
    <n v="10086.51"/>
    <n v="16069.25"/>
    <n v="19851.14"/>
    <n v="20809.400000000001"/>
    <n v="18397.39"/>
    <n v="14091.010000000002"/>
    <n v="6207.2000000000044"/>
    <n v="5941.5699999999924"/>
    <n v="8562.4400000000023"/>
    <n v="1107.6200000000099"/>
    <n v="5570.2699999999895"/>
    <n v="3161.0899999999965"/>
    <n v="0"/>
    <n v="0"/>
    <x v="0"/>
    <x v="0"/>
    <s v="Serbatoi Acqua"/>
  </r>
  <r>
    <x v="8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19"/>
    <n v="11303.41"/>
    <n v="23795.89"/>
    <x v="0"/>
    <m/>
    <n v="2014"/>
    <n v="1386.45"/>
    <n v="0"/>
    <n v="827.93000000000006"/>
    <n v="3295.3900000000003"/>
    <n v="0"/>
    <n v="1819.6399999999994"/>
    <n v="0"/>
    <n v="40.010000000000218"/>
    <n v="4459.51"/>
    <n v="5208.8599999999997"/>
    <n v="117.59999999999945"/>
    <n v="1939.8099999999995"/>
    <n v="0"/>
    <n v="0"/>
    <n v="1715.2199999999993"/>
    <n v="9478.18"/>
    <n v="2796.7000000000007"/>
    <n v="0"/>
    <n v="0"/>
    <n v="0"/>
    <x v="0"/>
    <x v="0"/>
    <s v="Serbatoi Acqua"/>
  </r>
  <r>
    <x v="84"/>
    <x v="20"/>
    <n v="0"/>
    <n v="3004.08"/>
    <x v="0"/>
    <m/>
    <n v="3004.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4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Serbatoi Acqua"/>
  </r>
  <r>
    <x v="85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"/>
    <n v="56.99"/>
    <n v="0"/>
    <x v="0"/>
    <m/>
    <m/>
    <n v="56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2"/>
    <n v="248.4"/>
    <n v="248.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8.4"/>
    <n v="0"/>
    <x v="0"/>
    <x v="0"/>
    <s v="Antincendio"/>
  </r>
  <r>
    <x v="85"/>
    <x v="3"/>
    <n v="359.12"/>
    <n v="149.32"/>
    <x v="0"/>
    <m/>
    <m/>
    <n v="0"/>
    <n v="149.32"/>
    <n v="0"/>
    <n v="0"/>
    <n v="0"/>
    <n v="0"/>
    <n v="0"/>
    <n v="0"/>
    <n v="0"/>
    <n v="0"/>
    <n v="0"/>
    <n v="0"/>
    <n v="0"/>
    <n v="0"/>
    <n v="0"/>
    <n v="0"/>
    <n v="359.12"/>
    <n v="0"/>
    <n v="0"/>
    <n v="586.20000000000005"/>
    <x v="0"/>
    <x v="0"/>
    <s v="Antincendio"/>
  </r>
  <r>
    <x v="85"/>
    <x v="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8"/>
    <n v="0"/>
    <n v="199.92"/>
    <x v="0"/>
    <m/>
    <m/>
    <n v="0"/>
    <n v="199.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1"/>
    <n v="0"/>
    <n v="1082.68"/>
    <x v="0"/>
    <m/>
    <m/>
    <n v="0"/>
    <n v="489.24"/>
    <n v="0"/>
    <n v="0"/>
    <n v="0"/>
    <n v="0"/>
    <n v="0"/>
    <n v="0"/>
    <n v="0"/>
    <n v="0"/>
    <n v="0"/>
    <n v="0"/>
    <n v="0"/>
    <n v="0"/>
    <n v="0"/>
    <n v="0"/>
    <n v="0"/>
    <n v="593.44000000000005"/>
    <n v="0"/>
    <n v="0"/>
    <x v="0"/>
    <x v="0"/>
    <s v="Antincendio"/>
  </r>
  <r>
    <x v="85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4"/>
    <n v="3690.32"/>
    <n v="5025.9399999999996"/>
    <x v="0"/>
    <n v="157.19999999999999"/>
    <n v="347.34"/>
    <n v="1282.5"/>
    <n v="405.34"/>
    <n v="0"/>
    <n v="651.06000000000006"/>
    <n v="200.15999999999985"/>
    <n v="0"/>
    <n v="524.00000000000023"/>
    <n v="275.83999999999992"/>
    <n v="0"/>
    <n v="765.72000000000025"/>
    <n v="241.48000000000002"/>
    <n v="264.96000000000004"/>
    <n v="0"/>
    <n v="0"/>
    <n v="902"/>
    <n v="2315.6799999999994"/>
    <n v="382.98"/>
    <n v="0"/>
    <n v="0"/>
    <n v="646.13000000000011"/>
    <x v="0"/>
    <x v="0"/>
    <s v="Antincendio"/>
  </r>
  <r>
    <x v="85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5"/>
    <x v="20"/>
    <n v="5227.1499999999996"/>
    <n v="11360.95"/>
    <x v="0"/>
    <n v="619.35"/>
    <m/>
    <n v="804.38"/>
    <n v="4258.58"/>
    <n v="0"/>
    <n v="996.76000000000022"/>
    <n v="0"/>
    <n v="648.68000000000029"/>
    <n v="733.63000000000011"/>
    <n v="783.79999999999927"/>
    <n v="527.87999999999965"/>
    <n v="797.45000000000073"/>
    <n v="1388.8100000000004"/>
    <n v="1019.1599999999999"/>
    <n v="0"/>
    <n v="0"/>
    <n v="797.63999999999942"/>
    <n v="920.69999999999891"/>
    <n v="96.039999999999964"/>
    <n v="1676.4000000000015"/>
    <n v="259.42000000000007"/>
    <n v="0"/>
    <x v="0"/>
    <x v="0"/>
    <s v="Antincendio"/>
  </r>
  <r>
    <x v="85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Antincendio"/>
  </r>
  <r>
    <x v="8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2"/>
    <n v="3073.29"/>
    <n v="3073.2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3.29"/>
    <n v="228.6899999999996"/>
    <x v="0"/>
    <x v="0"/>
    <s v="Tubazioni"/>
  </r>
  <r>
    <x v="86"/>
    <x v="3"/>
    <n v="612.05999999999949"/>
    <n v="612.0599999999994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2.05999999999949"/>
    <n v="1003.0599999999995"/>
    <x v="0"/>
    <x v="0"/>
    <s v="Tubazioni"/>
  </r>
  <r>
    <x v="86"/>
    <x v="4"/>
    <n v="938.22000000000025"/>
    <n v="938.2200000000002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8.22000000000025"/>
    <n v="1434"/>
    <x v="0"/>
    <x v="0"/>
    <s v="Tubazioni"/>
  </r>
  <r>
    <x v="8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8"/>
    <n v="1017.9400000000005"/>
    <n v="1017.940000000000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7.9400000000005"/>
    <n v="0"/>
    <x v="0"/>
    <x v="0"/>
    <s v="Tubazioni"/>
  </r>
  <r>
    <x v="86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10"/>
    <n v="5906.2099999999991"/>
    <n v="5906.2099999999991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06.2099999999991"/>
    <n v="4980.6200000000026"/>
    <x v="0"/>
    <x v="0"/>
    <s v="Tubazioni"/>
  </r>
  <r>
    <x v="86"/>
    <x v="11"/>
    <n v="916.84000000000015"/>
    <n v="916.8400000000001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6.84000000000015"/>
    <n v="0"/>
    <x v="0"/>
    <x v="0"/>
    <s v="Tubazioni"/>
  </r>
  <r>
    <x v="86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73.8200000000033"/>
    <x v="0"/>
    <x v="0"/>
    <s v="Tubazioni"/>
  </r>
  <r>
    <x v="86"/>
    <x v="14"/>
    <n v="9002.7599999999948"/>
    <n v="9002.759999999994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2.7599999999948"/>
    <n v="14774.770000000004"/>
    <x v="0"/>
    <x v="0"/>
    <s v="Tubazioni"/>
  </r>
  <r>
    <x v="86"/>
    <x v="15"/>
    <n v="1570.3899999999994"/>
    <n v="1570.389999999999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70.3899999999994"/>
    <n v="2756.6200000000026"/>
    <x v="0"/>
    <x v="0"/>
    <s v="Tubazioni"/>
  </r>
  <r>
    <x v="86"/>
    <x v="16"/>
    <n v="12439"/>
    <n v="4475"/>
    <x v="0"/>
    <m/>
    <m/>
    <n v="0"/>
    <n v="0"/>
    <n v="0"/>
    <n v="0"/>
    <n v="0"/>
    <n v="0"/>
    <n v="0"/>
    <n v="0"/>
    <n v="0"/>
    <n v="1334"/>
    <n v="12439"/>
    <n v="3141"/>
    <n v="0"/>
    <n v="0"/>
    <n v="0"/>
    <n v="0"/>
    <n v="0"/>
    <n v="0"/>
    <n v="0"/>
    <n v="1812.9099999999999"/>
    <x v="0"/>
    <x v="0"/>
    <s v="Tubazioni"/>
  </r>
  <r>
    <x v="8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6"/>
    <x v="19"/>
    <n v="5476.5600000000013"/>
    <n v="5476.560000000001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6.5600000000013"/>
    <n v="6092.9599999999991"/>
    <x v="0"/>
    <x v="0"/>
    <s v="Tubazioni"/>
  </r>
  <r>
    <x v="86"/>
    <x v="20"/>
    <n v="3785.5599999999977"/>
    <n v="3785.5599999999977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85.5599999999977"/>
    <n v="4071.6800000000003"/>
    <x v="0"/>
    <x v="0"/>
    <s v="Tubazioni"/>
  </r>
  <r>
    <x v="8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7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2"/>
    <n v="19997.86"/>
    <n v="1483.97"/>
    <x v="0"/>
    <m/>
    <m/>
    <n v="2187.9699999999998"/>
    <n v="0"/>
    <n v="0"/>
    <n v="0"/>
    <n v="0"/>
    <n v="0"/>
    <n v="8100.4600000000009"/>
    <n v="1483.97"/>
    <n v="4952"/>
    <n v="0"/>
    <n v="0"/>
    <n v="0"/>
    <n v="0"/>
    <n v="0"/>
    <n v="4757.43"/>
    <n v="0"/>
    <n v="0"/>
    <n v="0"/>
    <n v="0"/>
    <n v="0"/>
    <x v="0"/>
    <x v="0"/>
    <s v="Ferro"/>
  </r>
  <r>
    <x v="87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4"/>
    <n v="0"/>
    <n v="126937.72"/>
    <x v="0"/>
    <m/>
    <m/>
    <n v="0"/>
    <n v="0"/>
    <n v="0"/>
    <n v="0"/>
    <n v="0"/>
    <n v="28716.06"/>
    <n v="0"/>
    <n v="30785.289999999997"/>
    <n v="0"/>
    <n v="0"/>
    <n v="0"/>
    <n v="27277.9"/>
    <n v="0"/>
    <n v="0"/>
    <n v="0"/>
    <n v="4741.2100000000064"/>
    <n v="0"/>
    <n v="35417.259999999995"/>
    <n v="0"/>
    <n v="64644.510000000009"/>
    <x v="0"/>
    <x v="0"/>
    <s v="Ferro"/>
  </r>
  <r>
    <x v="87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1"/>
    <n v="3883.66"/>
    <n v="3883.66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83.66"/>
    <n v="0"/>
    <x v="0"/>
    <x v="0"/>
    <s v="Ferro"/>
  </r>
  <r>
    <x v="87"/>
    <x v="12"/>
    <n v="11845.05"/>
    <n v="4432.5200000000004"/>
    <x v="0"/>
    <n v="1791.54"/>
    <m/>
    <n v="456.46000000000004"/>
    <n v="1978.01"/>
    <n v="1283.2600000000002"/>
    <n v="0"/>
    <n v="0"/>
    <n v="0"/>
    <n v="0"/>
    <n v="0"/>
    <n v="0"/>
    <n v="0"/>
    <n v="4102"/>
    <n v="0"/>
    <n v="-1929.1999999999998"/>
    <n v="0"/>
    <n v="4349.2699999999995"/>
    <n v="2454.5100000000002"/>
    <n v="1791.7199999999993"/>
    <n v="0"/>
    <n v="0"/>
    <n v="0"/>
    <x v="0"/>
    <x v="0"/>
    <s v="Ferro"/>
  </r>
  <r>
    <x v="87"/>
    <x v="1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4"/>
    <n v="156260.89000000001"/>
    <n v="102214.42000000001"/>
    <x v="0"/>
    <n v="13504.57"/>
    <n v="2987.68"/>
    <n v="15174.349999999999"/>
    <n v="1544.6799999999998"/>
    <n v="12844.32"/>
    <n v="4792.12"/>
    <n v="2891.8800000000047"/>
    <n v="6228.380000000001"/>
    <n v="14737.32"/>
    <n v="7000.4199999999983"/>
    <n v="0"/>
    <n v="17630.96"/>
    <n v="19112.229999999996"/>
    <n v="14166.130000000005"/>
    <n v="20915.660000000003"/>
    <n v="1928.3399999999965"/>
    <n v="12981.399999999994"/>
    <n v="3982.4800000000032"/>
    <n v="7504.2900000000081"/>
    <n v="5358.3600000000006"/>
    <n v="36594.87000000001"/>
    <n v="1325.7399999999907"/>
    <x v="0"/>
    <x v="0"/>
    <s v="Ferro"/>
  </r>
  <r>
    <x v="87"/>
    <x v="1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Ferro"/>
  </r>
  <r>
    <x v="87"/>
    <x v="21"/>
    <n v="516655.3"/>
    <n v="588674.04"/>
    <x v="0"/>
    <n v="86065.88"/>
    <n v="29712.59"/>
    <n v="28226.259999999995"/>
    <n v="42090.260000000009"/>
    <n v="40856.069999999992"/>
    <n v="91986.03"/>
    <n v="46114.49000000002"/>
    <n v="120389.91999999998"/>
    <n v="1626.7699999999895"/>
    <n v="69461.25"/>
    <n v="28609.309999999998"/>
    <n v="59300.130000000005"/>
    <n v="100906.06000000003"/>
    <n v="48400.5"/>
    <n v="50236.789999999979"/>
    <n v="0"/>
    <n v="50205.510000000009"/>
    <n v="72630.620000000054"/>
    <n v="78371.079999999958"/>
    <n v="49265.659999999916"/>
    <n v="5437.0800000000163"/>
    <n v="96376.25"/>
    <x v="0"/>
    <x v="0"/>
    <s v="Ferro"/>
  </r>
  <r>
    <x v="88"/>
    <x v="0"/>
    <n v="0"/>
    <n v="52"/>
    <x v="0"/>
    <m/>
    <n v="0"/>
    <n v="0"/>
    <n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2"/>
    <n v="0"/>
    <n v="456"/>
    <x v="0"/>
    <m/>
    <n v="0"/>
    <n v="0"/>
    <n v="0"/>
    <n v="0"/>
    <n v="0"/>
    <n v="0"/>
    <n v="0"/>
    <n v="0"/>
    <n v="456"/>
    <n v="0"/>
    <n v="0"/>
    <n v="0"/>
    <n v="0"/>
    <n v="0"/>
    <n v="0"/>
    <n v="0"/>
    <n v="0"/>
    <n v="0"/>
    <n v="0"/>
    <n v="0"/>
    <n v="0"/>
    <x v="0"/>
    <x v="0"/>
    <s v="Comunità"/>
  </r>
  <r>
    <x v="88"/>
    <x v="3"/>
    <n v="47"/>
    <n v="0"/>
    <x v="0"/>
    <m/>
    <n v="0"/>
    <n v="0"/>
    <n v="0"/>
    <n v="47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4"/>
    <n v="12217"/>
    <n v="12458"/>
    <x v="0"/>
    <n v="2529"/>
    <n v="1356"/>
    <n v="667"/>
    <n v="2561"/>
    <n v="814"/>
    <n v="1061"/>
    <n v="26"/>
    <n v="1236"/>
    <n v="149"/>
    <n v="0"/>
    <n v="4836"/>
    <n v="1874"/>
    <n v="1588"/>
    <n v="1506"/>
    <n v="136"/>
    <n v="0"/>
    <n v="242"/>
    <n v="486"/>
    <n v="169"/>
    <n v="1317"/>
    <n v="1061"/>
    <n v="2222"/>
    <x v="0"/>
    <x v="0"/>
    <s v="Comunità"/>
  </r>
  <r>
    <x v="88"/>
    <x v="5"/>
    <n v="450"/>
    <n v="12"/>
    <x v="0"/>
    <m/>
    <n v="0"/>
    <n v="0"/>
    <n v="0"/>
    <n v="0"/>
    <n v="0"/>
    <n v="0"/>
    <n v="0"/>
    <n v="0"/>
    <n v="0"/>
    <n v="0"/>
    <n v="12"/>
    <n v="0"/>
    <n v="0"/>
    <n v="0"/>
    <n v="0"/>
    <n v="0"/>
    <n v="0"/>
    <n v="450"/>
    <n v="0"/>
    <n v="0"/>
    <n v="0"/>
    <x v="0"/>
    <x v="0"/>
    <s v="Comunità"/>
  </r>
  <r>
    <x v="88"/>
    <x v="6"/>
    <n v="878"/>
    <n v="1422"/>
    <x v="0"/>
    <m/>
    <n v="0"/>
    <n v="0"/>
    <n v="0"/>
    <n v="0"/>
    <n v="0"/>
    <n v="0"/>
    <n v="0"/>
    <n v="0"/>
    <n v="1111"/>
    <n v="0"/>
    <n v="0"/>
    <n v="878"/>
    <n v="0"/>
    <n v="0"/>
    <n v="223"/>
    <n v="0"/>
    <n v="0"/>
    <n v="0"/>
    <n v="88"/>
    <n v="0"/>
    <n v="0"/>
    <x v="0"/>
    <x v="0"/>
    <s v="Comunità"/>
  </r>
  <r>
    <x v="88"/>
    <x v="7"/>
    <n v="3776"/>
    <n v="2620"/>
    <x v="0"/>
    <m/>
    <n v="0"/>
    <n v="43"/>
    <n v="0"/>
    <n v="0"/>
    <n v="547"/>
    <n v="0"/>
    <n v="123"/>
    <n v="714"/>
    <n v="777"/>
    <n v="852"/>
    <n v="0"/>
    <n v="1584"/>
    <n v="164"/>
    <n v="0"/>
    <n v="0"/>
    <n v="86"/>
    <n v="0"/>
    <n v="497"/>
    <n v="1009"/>
    <n v="0"/>
    <n v="0"/>
    <x v="0"/>
    <x v="0"/>
    <s v="Comunità"/>
  </r>
  <r>
    <x v="88"/>
    <x v="8"/>
    <n v="2806"/>
    <n v="4085"/>
    <x v="0"/>
    <m/>
    <n v="0"/>
    <n v="0"/>
    <n v="1058"/>
    <n v="1129"/>
    <n v="0"/>
    <n v="0"/>
    <n v="0"/>
    <n v="0"/>
    <n v="0"/>
    <n v="0"/>
    <n v="0"/>
    <n v="0"/>
    <n v="0"/>
    <n v="0"/>
    <n v="1350"/>
    <n v="0"/>
    <n v="0"/>
    <n v="0"/>
    <n v="0"/>
    <n v="1677"/>
    <n v="0"/>
    <x v="0"/>
    <x v="0"/>
    <s v="Comunità"/>
  </r>
  <r>
    <x v="88"/>
    <x v="9"/>
    <n v="1440"/>
    <n v="1090"/>
    <x v="0"/>
    <m/>
    <n v="0"/>
    <n v="0"/>
    <n v="0"/>
    <n v="0"/>
    <n v="0"/>
    <n v="0"/>
    <n v="0"/>
    <n v="0"/>
    <n v="0"/>
    <n v="0"/>
    <n v="0"/>
    <n v="622"/>
    <n v="0"/>
    <n v="0"/>
    <n v="0"/>
    <n v="818"/>
    <n v="1090"/>
    <n v="0"/>
    <n v="0"/>
    <n v="0"/>
    <n v="121"/>
    <x v="0"/>
    <x v="0"/>
    <s v="Comunità"/>
  </r>
  <r>
    <x v="88"/>
    <x v="10"/>
    <n v="3838"/>
    <n v="3425"/>
    <x v="0"/>
    <n v="281"/>
    <n v="0"/>
    <n v="0"/>
    <n v="237"/>
    <n v="0"/>
    <n v="0"/>
    <n v="0"/>
    <n v="0"/>
    <n v="0"/>
    <n v="0"/>
    <n v="926"/>
    <n v="0"/>
    <n v="783"/>
    <n v="1400"/>
    <n v="103"/>
    <n v="0"/>
    <n v="278"/>
    <n v="184"/>
    <n v="120"/>
    <n v="257"/>
    <n v="1347"/>
    <n v="0"/>
    <x v="0"/>
    <x v="0"/>
    <s v="Comunità"/>
  </r>
  <r>
    <x v="88"/>
    <x v="11"/>
    <n v="9578"/>
    <n v="10973"/>
    <x v="0"/>
    <n v="25"/>
    <n v="2094"/>
    <n v="0"/>
    <n v="220"/>
    <n v="1022"/>
    <n v="-510"/>
    <n v="0"/>
    <n v="0"/>
    <n v="0"/>
    <n v="3340"/>
    <n v="420"/>
    <n v="1634"/>
    <n v="3025"/>
    <n v="153"/>
    <n v="1260"/>
    <n v="0"/>
    <n v="1811"/>
    <n v="2332"/>
    <n v="171"/>
    <n v="-134"/>
    <n v="1844"/>
    <n v="1097"/>
    <x v="0"/>
    <x v="0"/>
    <s v="Comunità"/>
  </r>
  <r>
    <x v="88"/>
    <x v="12"/>
    <n v="6161"/>
    <n v="2680"/>
    <x v="0"/>
    <m/>
    <n v="0"/>
    <n v="0"/>
    <n v="0"/>
    <n v="0"/>
    <n v="0"/>
    <n v="0"/>
    <n v="179"/>
    <n v="2322"/>
    <n v="1836"/>
    <n v="1135"/>
    <n v="0"/>
    <n v="37"/>
    <n v="0"/>
    <n v="910"/>
    <n v="0"/>
    <n v="389"/>
    <n v="0"/>
    <n v="703"/>
    <n v="0"/>
    <n v="665"/>
    <n v="0"/>
    <x v="0"/>
    <x v="0"/>
    <s v="Comunità"/>
  </r>
  <r>
    <x v="88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1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15"/>
    <n v="320"/>
    <n v="221"/>
    <x v="0"/>
    <m/>
    <n v="0"/>
    <n v="0"/>
    <n v="0"/>
    <n v="0"/>
    <n v="0"/>
    <n v="0"/>
    <n v="0"/>
    <n v="0"/>
    <n v="221"/>
    <n v="0"/>
    <n v="0"/>
    <n v="0"/>
    <n v="0"/>
    <n v="0"/>
    <n v="0"/>
    <n v="0"/>
    <n v="0"/>
    <n v="320"/>
    <n v="0"/>
    <n v="0"/>
    <n v="0"/>
    <x v="0"/>
    <x v="0"/>
    <s v="Comunità"/>
  </r>
  <r>
    <x v="88"/>
    <x v="16"/>
    <n v="52543"/>
    <n v="55063"/>
    <x v="0"/>
    <n v="9357"/>
    <n v="2984"/>
    <n v="785"/>
    <n v="4747"/>
    <n v="16570"/>
    <n v="13027"/>
    <n v="-8733"/>
    <n v="10288"/>
    <n v="8026"/>
    <n v="0"/>
    <n v="2586"/>
    <n v="1154"/>
    <n v="3747"/>
    <n v="7931"/>
    <n v="274"/>
    <n v="0"/>
    <n v="10316"/>
    <n v="8690"/>
    <n v="5928"/>
    <n v="2555"/>
    <n v="3687"/>
    <n v="2862"/>
    <x v="0"/>
    <x v="0"/>
    <s v="Comunità"/>
  </r>
  <r>
    <x v="88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unità"/>
  </r>
  <r>
    <x v="88"/>
    <x v="20"/>
    <n v="2900"/>
    <n v="3718"/>
    <x v="0"/>
    <n v="210"/>
    <n v="0"/>
    <n v="0"/>
    <n v="1134"/>
    <n v="0"/>
    <n v="249"/>
    <n v="0"/>
    <n v="242"/>
    <n v="752"/>
    <n v="589"/>
    <n v="690"/>
    <n v="817"/>
    <n v="356"/>
    <n v="151"/>
    <n v="450"/>
    <n v="142"/>
    <n v="363"/>
    <n v="233"/>
    <n v="79"/>
    <n v="161"/>
    <n v="0"/>
    <n v="96"/>
    <x v="0"/>
    <x v="0"/>
    <s v="Comunità"/>
  </r>
  <r>
    <x v="88"/>
    <x v="21"/>
    <n v="25113"/>
    <n v="27596"/>
    <x v="0"/>
    <n v="2914"/>
    <n v="2557"/>
    <n v="794"/>
    <n v="1128"/>
    <n v="1436"/>
    <n v="4149"/>
    <n v="0"/>
    <n v="6538"/>
    <n v="2941"/>
    <n v="1772"/>
    <n v="498"/>
    <n v="0"/>
    <n v="520"/>
    <n v="2125"/>
    <n v="0"/>
    <n v="0"/>
    <n v="5872"/>
    <n v="2879"/>
    <n v="6549"/>
    <n v="2859"/>
    <n v="3589"/>
    <n v="752"/>
    <x v="0"/>
    <x v="0"/>
    <s v="Comunità"/>
  </r>
  <r>
    <x v="89"/>
    <x v="0"/>
    <n v="1525.5200000000023"/>
    <n v="1525.5200000000023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5.5200000000023"/>
    <n v="8298.570000000007"/>
    <x v="0"/>
    <x v="0"/>
    <s v="Tubazioni"/>
  </r>
  <r>
    <x v="89"/>
    <x v="1"/>
    <n v="554.06999999999971"/>
    <n v="554.06999999999971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4.06999999999971"/>
    <n v="53.520000000001346"/>
    <x v="0"/>
    <x v="0"/>
    <s v="Tubazioni"/>
  </r>
  <r>
    <x v="89"/>
    <x v="2"/>
    <n v="20776.22"/>
    <n v="44716.12"/>
    <x v="0"/>
    <m/>
    <n v="6540.96"/>
    <n v="2299.52"/>
    <n v="1138.3199999999997"/>
    <n v="1149.7600000000002"/>
    <n v="9132.0500000000029"/>
    <n v="0"/>
    <n v="0"/>
    <n v="1284.5700000000002"/>
    <n v="3077.4399999999987"/>
    <n v="2940.25"/>
    <n v="8263.3999999999978"/>
    <n v="5002.09"/>
    <n v="0"/>
    <n v="2195.0499999999993"/>
    <n v="4476.6500000000015"/>
    <n v="4539.8599999999988"/>
    <n v="10177.220000000001"/>
    <n v="1365.1200000000026"/>
    <n v="1910.0800000000017"/>
    <n v="0"/>
    <n v="0"/>
    <x v="0"/>
    <x v="0"/>
    <s v="Tubazioni"/>
  </r>
  <r>
    <x v="89"/>
    <x v="3"/>
    <n v="10596"/>
    <n v="8755.73"/>
    <x v="0"/>
    <m/>
    <n v="0"/>
    <n v="3781.2933333333331"/>
    <n v="1793.26"/>
    <n v="1890.6466666666665"/>
    <n v="0"/>
    <n v="0"/>
    <n v="1877.34"/>
    <n v="0"/>
    <n v="0"/>
    <n v="2253.5"/>
    <n v="0"/>
    <n v="0"/>
    <n v="1347.4600000000005"/>
    <n v="0"/>
    <n v="0"/>
    <n v="1383.71"/>
    <n v="3786.4399999999996"/>
    <n v="1286.8500000000004"/>
    <n v="-48.770000000000437"/>
    <n v="0"/>
    <n v="0"/>
    <x v="0"/>
    <x v="0"/>
    <s v="Tubazioni"/>
  </r>
  <r>
    <x v="89"/>
    <x v="4"/>
    <n v="107706.73"/>
    <n v="178193.84"/>
    <x v="0"/>
    <n v="12826.06"/>
    <n v="7389.95"/>
    <n v="18243.633333333331"/>
    <n v="61556.39"/>
    <n v="15534.846666666665"/>
    <n v="14502.040000000008"/>
    <n v="4696.7900000000081"/>
    <n v="1899.9700000000012"/>
    <n v="9602.4499999999971"/>
    <n v="0"/>
    <n v="0"/>
    <n v="10690.409999999989"/>
    <n v="16479.899999999994"/>
    <n v="11560.300000000003"/>
    <n v="6068.5600000000122"/>
    <n v="4289.6100000000006"/>
    <n v="13401.5"/>
    <n v="36667.710000000006"/>
    <n v="10852.989999999991"/>
    <n v="29637.459999999992"/>
    <n v="0"/>
    <n v="0"/>
    <x v="0"/>
    <x v="0"/>
    <s v="Tubazioni"/>
  </r>
  <r>
    <x v="89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9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9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9"/>
    <x v="8"/>
    <n v="7659.94"/>
    <n v="8866.14"/>
    <x v="0"/>
    <n v="5034.16"/>
    <n v="0"/>
    <n v="0"/>
    <n v="0"/>
    <n v="2625.7799999999997"/>
    <n v="0"/>
    <n v="0"/>
    <n v="0"/>
    <n v="0"/>
    <n v="0"/>
    <n v="0"/>
    <n v="0"/>
    <n v="0"/>
    <n v="0"/>
    <n v="0"/>
    <n v="2434.06"/>
    <n v="0"/>
    <n v="6476.4500000000007"/>
    <n v="0"/>
    <n v="-44.3700000000008"/>
    <n v="0"/>
    <n v="0"/>
    <x v="0"/>
    <x v="0"/>
    <s v="Tubazioni"/>
  </r>
  <r>
    <x v="89"/>
    <x v="9"/>
    <n v="1187.1199999999999"/>
    <n v="11419.12"/>
    <x v="0"/>
    <m/>
    <n v="4485.6000000000004"/>
    <n v="0"/>
    <n v="4516.51"/>
    <n v="1187.1199999999999"/>
    <n v="1817.7399999999998"/>
    <n v="0"/>
    <n v="0"/>
    <n v="0"/>
    <n v="0"/>
    <n v="0"/>
    <n v="643.05999999999949"/>
    <n v="0"/>
    <n v="0"/>
    <n v="0"/>
    <n v="0"/>
    <n v="0"/>
    <n v="0"/>
    <n v="0"/>
    <n v="-43.789999999999054"/>
    <n v="0"/>
    <n v="0"/>
    <x v="0"/>
    <x v="0"/>
    <s v="Tubazioni"/>
  </r>
  <r>
    <x v="89"/>
    <x v="10"/>
    <n v="57553.770000000011"/>
    <n v="78818.560000000012"/>
    <x v="0"/>
    <n v="2330.3000000000002"/>
    <n v="3870.95"/>
    <n v="2897.6533333333336"/>
    <n v="1103.3000000000002"/>
    <n v="2613.9766666666665"/>
    <n v="6089.5"/>
    <n v="0"/>
    <n v="3309.8899999999994"/>
    <n v="3640.67"/>
    <n v="8214.8500000000022"/>
    <n v="1337.619999999999"/>
    <n v="3793.1799999999967"/>
    <n v="13785.550000000001"/>
    <n v="7263.6600000000035"/>
    <n v="2180.6800000000003"/>
    <n v="2549.4599999999991"/>
    <n v="1026.5400000000009"/>
    <n v="6534.4499999999971"/>
    <n v="2689.9699999999975"/>
    <n v="11038.510000000002"/>
    <n v="25050.810000000012"/>
    <n v="14777.370000000024"/>
    <x v="0"/>
    <x v="0"/>
    <s v="Tubazioni"/>
  </r>
  <r>
    <x v="89"/>
    <x v="11"/>
    <n v="17279.18"/>
    <n v="34327.65"/>
    <x v="0"/>
    <m/>
    <n v="11324.27"/>
    <n v="4256.1866666666665"/>
    <n v="1474.3599999999988"/>
    <n v="2128.0933333333332"/>
    <n v="1512.4900000000016"/>
    <n v="0"/>
    <n v="5893.5599999999995"/>
    <n v="0"/>
    <n v="1176.0699999999997"/>
    <n v="4892.2699999999995"/>
    <n v="1897.8499999999985"/>
    <n v="2070.6900000000005"/>
    <n v="4010.9400000000023"/>
    <n v="1215.4400000000005"/>
    <n v="0"/>
    <n v="1585.2799999999988"/>
    <n v="2948.6499999999978"/>
    <n v="1131.2200000000012"/>
    <n v="4089.4600000000028"/>
    <n v="0"/>
    <n v="0"/>
    <x v="0"/>
    <x v="0"/>
    <s v="Tubazioni"/>
  </r>
  <r>
    <x v="89"/>
    <x v="12"/>
    <n v="9553.27"/>
    <n v="25004.74"/>
    <x v="0"/>
    <n v="1261.6500000000001"/>
    <n v="4318.51"/>
    <n v="3098.5833333333335"/>
    <n v="3884.58"/>
    <n v="2180.1166666666668"/>
    <n v="4491.3799999999992"/>
    <n v="0"/>
    <n v="0"/>
    <n v="0"/>
    <n v="0"/>
    <n v="1870.3400000000001"/>
    <n v="0"/>
    <n v="1142.58"/>
    <n v="1259.3600000000006"/>
    <n v="0"/>
    <n v="1606.5100000000002"/>
    <n v="0"/>
    <n v="2516.7000000000007"/>
    <n v="0"/>
    <n v="6927.7000000000007"/>
    <n v="0"/>
    <n v="0"/>
    <x v="0"/>
    <x v="0"/>
    <s v="Tubazioni"/>
  </r>
  <r>
    <x v="89"/>
    <x v="13"/>
    <n v="4685.4799999999996"/>
    <n v="14720.66"/>
    <x v="0"/>
    <m/>
    <n v="0"/>
    <n v="0"/>
    <n v="0"/>
    <n v="1452.98"/>
    <n v="3381.04"/>
    <n v="0"/>
    <n v="0"/>
    <n v="0"/>
    <n v="0"/>
    <n v="0"/>
    <n v="2874.9300000000003"/>
    <n v="0"/>
    <n v="3041.8599999999997"/>
    <n v="0"/>
    <n v="0"/>
    <n v="1465.67"/>
    <n v="3530.4600000000009"/>
    <n v="1766.8299999999995"/>
    <n v="1892.369999999999"/>
    <n v="0"/>
    <n v="133.53999999999996"/>
    <x v="0"/>
    <x v="0"/>
    <s v="Tubazioni"/>
  </r>
  <r>
    <x v="89"/>
    <x v="14"/>
    <n v="2248.23"/>
    <n v="444"/>
    <x v="0"/>
    <m/>
    <n v="0"/>
    <n v="0"/>
    <n v="0"/>
    <n v="1292.73"/>
    <n v="446.38"/>
    <n v="0"/>
    <n v="0"/>
    <n v="0"/>
    <n v="0"/>
    <n v="441"/>
    <n v="0"/>
    <n v="514.5"/>
    <n v="0"/>
    <n v="0"/>
    <n v="0"/>
    <n v="0"/>
    <n v="0"/>
    <n v="0"/>
    <n v="-2.3799999999999955"/>
    <n v="0"/>
    <n v="0"/>
    <x v="0"/>
    <x v="0"/>
    <s v="Tubazioni"/>
  </r>
  <r>
    <x v="89"/>
    <x v="15"/>
    <n v="6513.19"/>
    <n v="11653.08"/>
    <x v="0"/>
    <n v="2188.44"/>
    <n v="0"/>
    <n v="0"/>
    <n v="1572.76"/>
    <n v="0"/>
    <n v="0"/>
    <n v="0"/>
    <n v="3105.29"/>
    <n v="1733.2799999999997"/>
    <n v="0"/>
    <n v="1327.5900000000006"/>
    <n v="2213.21"/>
    <n v="0"/>
    <n v="1778.7800000000007"/>
    <n v="1263.8799999999992"/>
    <n v="0"/>
    <n v="0"/>
    <n v="3042.0399999999991"/>
    <n v="0"/>
    <n v="-59"/>
    <n v="0"/>
    <n v="0"/>
    <x v="0"/>
    <x v="0"/>
    <s v="Tubazioni"/>
  </r>
  <r>
    <x v="89"/>
    <x v="16"/>
    <n v="70565.36"/>
    <n v="125724.79"/>
    <x v="0"/>
    <n v="23465.34"/>
    <n v="37019.78"/>
    <n v="0"/>
    <n v="1944.3499999999985"/>
    <n v="0"/>
    <n v="0"/>
    <n v="0"/>
    <n v="28195.909999999996"/>
    <n v="0"/>
    <n v="26349.820000000007"/>
    <n v="16262.929999999997"/>
    <n v="669.27000000000407"/>
    <n v="13379.630000000005"/>
    <n v="4619.0099999999948"/>
    <n v="737.45999999999913"/>
    <n v="0"/>
    <n v="0"/>
    <n v="17807.930000000008"/>
    <n v="16720"/>
    <n v="9118.7199999999866"/>
    <n v="0"/>
    <n v="0"/>
    <x v="0"/>
    <x v="0"/>
    <s v="Tubazioni"/>
  </r>
  <r>
    <x v="89"/>
    <x v="17"/>
    <n v="14735.53"/>
    <n v="0"/>
    <x v="0"/>
    <m/>
    <n v="0"/>
    <n v="6796.5933333333332"/>
    <n v="0"/>
    <n v="3398.2966666666662"/>
    <n v="0"/>
    <n v="0"/>
    <n v="0"/>
    <n v="0"/>
    <n v="0"/>
    <n v="0"/>
    <n v="0"/>
    <n v="0"/>
    <n v="0"/>
    <n v="3363.25"/>
    <n v="0"/>
    <n v="0"/>
    <n v="0"/>
    <n v="1177.3900000000012"/>
    <n v="0"/>
    <n v="0"/>
    <n v="0"/>
    <x v="0"/>
    <x v="0"/>
    <s v="Tubazioni"/>
  </r>
  <r>
    <x v="89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9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89"/>
    <x v="20"/>
    <n v="70567.05"/>
    <n v="114125.79"/>
    <x v="0"/>
    <n v="2461.66"/>
    <n v="10308.69"/>
    <n v="12054.1"/>
    <n v="28092.239999999998"/>
    <n v="7257.8799999999992"/>
    <n v="12334.239999999998"/>
    <n v="0"/>
    <n v="12866.120000000003"/>
    <n v="10354.470000000001"/>
    <n v="9201.6899999999951"/>
    <n v="6059.7200000000012"/>
    <n v="13234"/>
    <n v="13430.439999999995"/>
    <n v="9043.070000000007"/>
    <n v="10085.720000000001"/>
    <n v="0"/>
    <n v="2750.4900000000052"/>
    <n v="16980.419999999998"/>
    <n v="6112.57"/>
    <n v="2065.3199999999924"/>
    <n v="0"/>
    <n v="0"/>
    <x v="0"/>
    <x v="0"/>
    <s v="Tubazioni"/>
  </r>
  <r>
    <x v="89"/>
    <x v="21"/>
    <n v="15008.7"/>
    <n v="77495.070000000007"/>
    <x v="0"/>
    <m/>
    <n v="-47.97"/>
    <n v="0"/>
    <n v="1580.46"/>
    <n v="0"/>
    <n v="3404.3100000000004"/>
    <n v="0"/>
    <n v="32573.039999999997"/>
    <n v="0"/>
    <n v="13158.190000000002"/>
    <n v="0"/>
    <n v="4349.8600000000006"/>
    <n v="4032"/>
    <n v="7413.0299999999988"/>
    <n v="1670.3400000000001"/>
    <n v="0"/>
    <n v="1151.3899999999994"/>
    <n v="7505.4020000000019"/>
    <n v="1270.2200000000003"/>
    <n v="673.99800000000687"/>
    <n v="6884.75"/>
    <n v="23036.600000000006"/>
    <x v="0"/>
    <x v="0"/>
    <s v="Tubazioni"/>
  </r>
  <r>
    <x v="90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3"/>
    <n v="0"/>
    <n v="5366.74"/>
    <x v="0"/>
    <m/>
    <m/>
    <n v="0"/>
    <n v="0"/>
    <n v="0"/>
    <n v="0"/>
    <n v="0"/>
    <n v="2314.2199999999998"/>
    <n v="0"/>
    <n v="3052.52"/>
    <n v="0"/>
    <n v="0"/>
    <n v="0"/>
    <n v="0"/>
    <n v="0"/>
    <n v="0"/>
    <n v="0"/>
    <n v="0"/>
    <n v="0"/>
    <n v="0"/>
    <n v="0"/>
    <n v="0"/>
    <x v="0"/>
    <x v="0"/>
    <s v="Tubazioni"/>
  </r>
  <r>
    <x v="90"/>
    <x v="4"/>
    <n v="2604.19"/>
    <n v="30831.88"/>
    <x v="0"/>
    <m/>
    <m/>
    <n v="0"/>
    <n v="7742.91"/>
    <n v="0"/>
    <n v="322.60000000000036"/>
    <n v="0"/>
    <n v="12408.609999999999"/>
    <n v="0"/>
    <n v="1877.1000000000022"/>
    <n v="0"/>
    <n v="0"/>
    <n v="970.35"/>
    <n v="6405.73"/>
    <n v="0"/>
    <n v="2074.9300000000003"/>
    <n v="1633.8400000000001"/>
    <n v="0"/>
    <n v="0"/>
    <n v="0"/>
    <n v="0"/>
    <n v="0"/>
    <x v="0"/>
    <x v="0"/>
    <s v="Tubazioni"/>
  </r>
  <r>
    <x v="90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3"/>
    <n v="503.92"/>
    <n v="0"/>
    <x v="0"/>
    <m/>
    <m/>
    <n v="251.96"/>
    <n v="0"/>
    <n v="-251.96"/>
    <n v="0"/>
    <n v="0"/>
    <n v="0"/>
    <n v="503.92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4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19"/>
    <n v="107614.94"/>
    <n v="189720.37"/>
    <x v="0"/>
    <m/>
    <m/>
    <n v="9158.3799999999992"/>
    <n v="23876.32"/>
    <n v="7934.3799999999992"/>
    <n v="18902.699999999997"/>
    <n v="1224"/>
    <n v="20034.700000000004"/>
    <n v="7253.7100000000028"/>
    <n v="12281.539999999994"/>
    <n v="14246.559999999998"/>
    <n v="18337.260000000009"/>
    <n v="10271.809999999998"/>
    <n v="32057.08"/>
    <n v="0"/>
    <n v="5748.5199999999895"/>
    <n v="13895.850000000006"/>
    <n v="21321.020000000019"/>
    <n v="24530.619999999995"/>
    <n v="18061.599999999977"/>
    <n v="19099.630000000005"/>
    <n v="24526.089999999997"/>
    <x v="0"/>
    <x v="0"/>
    <s v="Tubazioni"/>
  </r>
  <r>
    <x v="90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0"/>
    <x v="21"/>
    <n v="618102.23"/>
    <n v="726865.77999999991"/>
    <x v="0"/>
    <m/>
    <m/>
    <n v="90714.654999999999"/>
    <n v="174874.97"/>
    <n v="56518.654999999999"/>
    <n v="81934.109999999986"/>
    <n v="34196"/>
    <n v="90068.870000000024"/>
    <n v="62143.66"/>
    <n v="73881.409999999974"/>
    <n v="73169.310000000027"/>
    <n v="89360.5"/>
    <n v="97250.419999999984"/>
    <n v="58191.339999999967"/>
    <n v="0"/>
    <n v="18910.25"/>
    <n v="115901.74999999994"/>
    <n v="36952.410000000033"/>
    <n v="64134.730000000098"/>
    <n v="78618.87"/>
    <n v="24073.04999999993"/>
    <n v="75190.780000000028"/>
    <x v="0"/>
    <x v="0"/>
    <s v="Tubazioni"/>
  </r>
  <r>
    <x v="91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2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3"/>
    <n v="9910.19"/>
    <n v="11043.37"/>
    <x v="0"/>
    <n v="1273.3599999999999"/>
    <n v="0"/>
    <n v="-536.3599999999999"/>
    <n v="2501.2600000000002"/>
    <n v="1984.08"/>
    <n v="1551.4599999999996"/>
    <n v="0"/>
    <n v="928.09999999999991"/>
    <n v="950"/>
    <n v="928.10000000000036"/>
    <n v="1045"/>
    <n v="831.39999999999964"/>
    <n v="997.5"/>
    <n v="1024.8000000000002"/>
    <n v="764.23000000000047"/>
    <n v="928.09999999999945"/>
    <n v="0"/>
    <n v="2073.8600000000006"/>
    <n v="3432.38"/>
    <n v="276.29000000000087"/>
    <n v="0"/>
    <n v="0"/>
    <x v="0"/>
    <x v="0"/>
    <s v="Componenti per impianti"/>
  </r>
  <r>
    <x v="91"/>
    <x v="4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6"/>
    <n v="2134.37"/>
    <n v="2069.08"/>
    <x v="0"/>
    <m/>
    <n v="0"/>
    <n v="1109.56"/>
    <n v="1041.53"/>
    <n v="0"/>
    <n v="0"/>
    <n v="0"/>
    <n v="0"/>
    <n v="0"/>
    <n v="0"/>
    <n v="0"/>
    <n v="0"/>
    <n v="0"/>
    <n v="925.83999999999992"/>
    <n v="0"/>
    <n v="0"/>
    <n v="0"/>
    <n v="101.71000000000004"/>
    <n v="1024.81"/>
    <n v="0"/>
    <n v="0"/>
    <n v="0"/>
    <x v="0"/>
    <x v="0"/>
    <s v="Componenti per impianti"/>
  </r>
  <r>
    <x v="91"/>
    <x v="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9"/>
    <n v="2691.73"/>
    <n v="2837.99"/>
    <x v="0"/>
    <m/>
    <n v="0"/>
    <n v="760.44"/>
    <n v="39.78"/>
    <n v="54.539999999999964"/>
    <n v="372.47"/>
    <n v="0"/>
    <n v="470.36"/>
    <n v="-52.810000000000059"/>
    <n v="0"/>
    <n v="726.06000000000006"/>
    <n v="712.71999999999991"/>
    <n v="0"/>
    <n v="0"/>
    <n v="393.70000000000005"/>
    <n v="946.38999999999987"/>
    <n v="0"/>
    <n v="296.27"/>
    <n v="809.8"/>
    <n v="0"/>
    <n v="0"/>
    <n v="0"/>
    <x v="0"/>
    <x v="0"/>
    <s v="Componenti per impianti"/>
  </r>
  <r>
    <x v="91"/>
    <x v="10"/>
    <n v="10877.69"/>
    <n v="16472.919999999998"/>
    <x v="0"/>
    <n v="1081.72"/>
    <n v="0"/>
    <n v="-134.01"/>
    <n v="939.84"/>
    <n v="0"/>
    <n v="2224.17"/>
    <n v="0"/>
    <n v="7507.33"/>
    <n v="1726.37"/>
    <n v="597.92000000000007"/>
    <n v="2519.2300000000005"/>
    <n v="0"/>
    <n v="1662"/>
    <n v="1557.5499999999993"/>
    <n v="0"/>
    <n v="0"/>
    <n v="0"/>
    <n v="1546.2399999999998"/>
    <n v="4022.38"/>
    <n v="2099.869999999999"/>
    <n v="0"/>
    <n v="0"/>
    <x v="0"/>
    <x v="0"/>
    <s v="Componenti per impianti"/>
  </r>
  <r>
    <x v="91"/>
    <x v="11"/>
    <n v="6828.03"/>
    <n v="13319.53"/>
    <x v="0"/>
    <m/>
    <n v="0"/>
    <n v="1384.45"/>
    <n v="5588.2"/>
    <n v="0"/>
    <n v="0"/>
    <n v="0"/>
    <n v="1518.1100000000006"/>
    <n v="606.29"/>
    <n v="2515.6699999999992"/>
    <n v="1824.78"/>
    <n v="224.45000000000073"/>
    <n v="0"/>
    <n v="600.36999999999898"/>
    <n v="966.06"/>
    <n v="0"/>
    <n v="0"/>
    <n v="391.30000000000109"/>
    <n v="2046.4499999999998"/>
    <n v="2481.4300000000003"/>
    <n v="0"/>
    <n v="0"/>
    <x v="0"/>
    <x v="0"/>
    <s v="Componenti per impianti"/>
  </r>
  <r>
    <x v="91"/>
    <x v="12"/>
    <n v="4691"/>
    <n v="6367.29"/>
    <x v="0"/>
    <m/>
    <n v="861.82"/>
    <n v="477.5"/>
    <n v="83.88"/>
    <n v="2274.5500000000002"/>
    <n v="0"/>
    <n v="0"/>
    <n v="820.46"/>
    <n v="975.04999999999973"/>
    <n v="1657.6500000000003"/>
    <n v="0"/>
    <n v="1197.4499999999998"/>
    <n v="155.30000000000018"/>
    <n v="105.88999999999942"/>
    <n v="1004.06"/>
    <n v="0"/>
    <n v="0"/>
    <n v="1356.6600000000008"/>
    <n v="-195.46000000000004"/>
    <n v="283.47999999999956"/>
    <n v="0"/>
    <n v="0"/>
    <x v="0"/>
    <x v="0"/>
    <s v="Componenti per impianti"/>
  </r>
  <r>
    <x v="91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14"/>
    <n v="33584.43"/>
    <n v="40201.64"/>
    <x v="0"/>
    <n v="6829.37"/>
    <n v="910"/>
    <n v="-559.35999999999967"/>
    <n v="5921.42"/>
    <n v="3822.8199999999997"/>
    <n v="3319.3999999999996"/>
    <n v="0"/>
    <n v="5684.0599999999995"/>
    <n v="1297.0900000000001"/>
    <n v="4168.24"/>
    <n v="6818.9699999999993"/>
    <n v="3909.760000000002"/>
    <n v="6521.9900000000016"/>
    <n v="2585.8499999999985"/>
    <n v="2745.0299999999988"/>
    <n v="3582.7400000000016"/>
    <n v="0"/>
    <n v="3737.5599999999977"/>
    <n v="6108.52"/>
    <n v="6382.6100000000006"/>
    <n v="0"/>
    <n v="0"/>
    <x v="0"/>
    <x v="0"/>
    <s v="Componenti per impianti"/>
  </r>
  <r>
    <x v="91"/>
    <x v="15"/>
    <n v="3311.36"/>
    <n v="1585.23"/>
    <x v="0"/>
    <m/>
    <n v="0"/>
    <n v="706.5"/>
    <n v="469.1"/>
    <n v="581.59999999999991"/>
    <n v="0"/>
    <n v="0"/>
    <n v="0"/>
    <n v="86.700000000000045"/>
    <n v="450.5"/>
    <n v="590.05999999999995"/>
    <n v="0"/>
    <n v="189.50000000000023"/>
    <n v="0"/>
    <n v="0"/>
    <n v="665.63"/>
    <n v="0"/>
    <n v="0"/>
    <n v="1157"/>
    <n v="0"/>
    <n v="0"/>
    <n v="0"/>
    <x v="0"/>
    <x v="0"/>
    <s v="Componenti per impianti"/>
  </r>
  <r>
    <x v="91"/>
    <x v="16"/>
    <n v="40983.61"/>
    <n v="55740.5"/>
    <x v="0"/>
    <n v="2499.73"/>
    <n v="9959.09"/>
    <n v="7910.8100000000013"/>
    <n v="881.21999999999935"/>
    <n v="1871.4599999999991"/>
    <n v="4853.1499999999996"/>
    <n v="0"/>
    <n v="11202.45"/>
    <n v="277.36000000000058"/>
    <n v="5403.5600000000013"/>
    <n v="3960.0099999999984"/>
    <n v="1508.1299999999974"/>
    <n v="12246.54"/>
    <n v="5659.7000000000044"/>
    <n v="0"/>
    <n v="11562.399999999994"/>
    <n v="0"/>
    <n v="1867.9100000000035"/>
    <n v="12217.7"/>
    <n v="2842.8899999999994"/>
    <n v="0"/>
    <n v="0"/>
    <x v="0"/>
    <x v="0"/>
    <s v="Componenti per impianti"/>
  </r>
  <r>
    <x v="91"/>
    <x v="17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18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19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1"/>
    <x v="20"/>
    <n v="24521.599999999999"/>
    <n v="29245.08"/>
    <x v="0"/>
    <n v="897.48"/>
    <n v="4183.18"/>
    <n v="6197.73"/>
    <n v="2685.62"/>
    <n v="2296.7099999999991"/>
    <n v="2004.079999999999"/>
    <n v="0"/>
    <n v="2178.7300000000014"/>
    <n v="1935.0100000000002"/>
    <n v="3493.6399999999994"/>
    <n v="3008.2199999999993"/>
    <n v="3559.0200000000004"/>
    <n v="3497.42"/>
    <n v="4891.739999999998"/>
    <n v="2590.2700000000004"/>
    <n v="1668.5900000000001"/>
    <n v="0"/>
    <n v="1328.0500000000029"/>
    <n v="4098.7599999999984"/>
    <n v="3252.4300000000003"/>
    <n v="0"/>
    <n v="0"/>
    <x v="0"/>
    <x v="0"/>
    <s v="Componenti per impianti"/>
  </r>
  <r>
    <x v="91"/>
    <x v="21"/>
    <n v="5334.83"/>
    <n v="7570.8"/>
    <x v="0"/>
    <n v="1019.16"/>
    <n v="0"/>
    <n v="-19.819999999999936"/>
    <n v="1094.4000000000001"/>
    <n v="1060.3199999999997"/>
    <n v="1026.2399999999998"/>
    <n v="0"/>
    <n v="0"/>
    <n v="1009.3200000000002"/>
    <n v="1920.87"/>
    <n v="0"/>
    <n v="1193.0999999999999"/>
    <n v="127.88000000000011"/>
    <n v="1055.8400000000001"/>
    <n v="0"/>
    <n v="93.900000000000546"/>
    <n v="0"/>
    <n v="754.17000000000007"/>
    <n v="2137.9699999999998"/>
    <n v="432.27999999999975"/>
    <n v="0"/>
    <n v="0"/>
    <x v="0"/>
    <x v="0"/>
    <s v="Componenti per impianti"/>
  </r>
  <r>
    <x v="92"/>
    <x v="0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2"/>
    <x v="1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2"/>
    <x v="2"/>
    <n v="297805"/>
    <n v="315932"/>
    <x v="0"/>
    <n v="11821"/>
    <n v="21302"/>
    <n v="34400"/>
    <n v="28241"/>
    <n v="30934"/>
    <n v="54733"/>
    <n v="0"/>
    <n v="27401"/>
    <n v="20347"/>
    <n v="28427"/>
    <n v="28709"/>
    <n v="40018"/>
    <n v="0"/>
    <n v="24037"/>
    <n v="79591"/>
    <n v="-1460"/>
    <n v="0"/>
    <n v="41126"/>
    <n v="69817"/>
    <n v="29921"/>
    <n v="22186"/>
    <n v="53184"/>
    <x v="0"/>
    <x v="0"/>
    <s v="Componenti per impianti"/>
  </r>
  <r>
    <x v="92"/>
    <x v="3"/>
    <n v="16817"/>
    <n v="16204"/>
    <x v="0"/>
    <n v="4042"/>
    <n v="0"/>
    <n v="0"/>
    <n v="0"/>
    <n v="0"/>
    <n v="3351"/>
    <n v="0"/>
    <n v="0"/>
    <n v="-24"/>
    <n v="-12"/>
    <n v="4108"/>
    <n v="4732"/>
    <n v="0"/>
    <n v="95"/>
    <n v="0"/>
    <n v="-32"/>
    <n v="0"/>
    <n v="4593"/>
    <n v="5214"/>
    <n v="0"/>
    <n v="3477"/>
    <n v="5184"/>
    <x v="0"/>
    <x v="0"/>
    <s v="Componenti per impianti"/>
  </r>
  <r>
    <x v="92"/>
    <x v="4"/>
    <n v="14011"/>
    <n v="16470"/>
    <x v="0"/>
    <n v="1347"/>
    <n v="1983"/>
    <n v="0"/>
    <n v="1655"/>
    <n v="1590"/>
    <n v="0"/>
    <n v="0"/>
    <n v="1454"/>
    <n v="-8"/>
    <n v="1057"/>
    <n v="0"/>
    <n v="1800"/>
    <n v="0"/>
    <n v="12"/>
    <n v="3516"/>
    <n v="5305"/>
    <n v="0"/>
    <n v="21"/>
    <n v="6953"/>
    <n v="2570"/>
    <n v="613"/>
    <n v="123"/>
    <x v="0"/>
    <x v="0"/>
    <s v="Componenti per impianti"/>
  </r>
  <r>
    <x v="92"/>
    <x v="5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2"/>
    <x v="6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2"/>
    <x v="7"/>
    <n v="9954"/>
    <n v="18514"/>
    <x v="0"/>
    <n v="264"/>
    <n v="4245"/>
    <n v="4478"/>
    <n v="0"/>
    <n v="0"/>
    <n v="116"/>
    <n v="164"/>
    <n v="1893"/>
    <n v="-8"/>
    <n v="-13"/>
    <n v="0"/>
    <n v="3297"/>
    <n v="0"/>
    <n v="960"/>
    <n v="4534"/>
    <n v="2409"/>
    <n v="0"/>
    <n v="36"/>
    <n v="462"/>
    <n v="5511"/>
    <n v="60"/>
    <n v="152"/>
    <x v="0"/>
    <x v="0"/>
    <s v="Componenti per impianti"/>
  </r>
  <r>
    <x v="92"/>
    <x v="8"/>
    <n v="47305"/>
    <n v="34967"/>
    <x v="0"/>
    <n v="2058"/>
    <n v="3366"/>
    <n v="4183"/>
    <n v="4238"/>
    <n v="4499"/>
    <n v="7588"/>
    <n v="3546"/>
    <n v="0"/>
    <n v="4278"/>
    <n v="7877"/>
    <n v="2368"/>
    <n v="3830"/>
    <n v="0"/>
    <n v="128"/>
    <n v="7343"/>
    <n v="2526"/>
    <n v="0"/>
    <n v="3531"/>
    <n v="17147"/>
    <n v="0"/>
    <n v="1883"/>
    <n v="1880"/>
    <x v="0"/>
    <x v="0"/>
    <s v="Componenti per impianti"/>
  </r>
  <r>
    <x v="92"/>
    <x v="9"/>
    <n v="12992"/>
    <n v="13389"/>
    <x v="0"/>
    <n v="4097"/>
    <n v="4514"/>
    <n v="0"/>
    <n v="152"/>
    <n v="0"/>
    <n v="4315"/>
    <n v="0"/>
    <n v="0"/>
    <n v="4614"/>
    <n v="-48"/>
    <n v="0"/>
    <n v="0"/>
    <n v="0"/>
    <n v="4520"/>
    <n v="0"/>
    <n v="-69"/>
    <n v="0"/>
    <n v="69"/>
    <n v="4345"/>
    <n v="0"/>
    <n v="-64"/>
    <n v="-69"/>
    <x v="0"/>
    <x v="0"/>
    <s v="Componenti per impianti"/>
  </r>
  <r>
    <x v="92"/>
    <x v="10"/>
    <n v="51776"/>
    <n v="56530"/>
    <x v="0"/>
    <n v="7529"/>
    <n v="5575"/>
    <n v="-1438"/>
    <n v="2620"/>
    <n v="5751"/>
    <n v="3308"/>
    <n v="0"/>
    <n v="8751"/>
    <n v="158"/>
    <n v="4981"/>
    <n v="2859"/>
    <n v="5524"/>
    <n v="0"/>
    <n v="7861"/>
    <n v="21111"/>
    <n v="764"/>
    <n v="0"/>
    <n v="7643"/>
    <n v="9018"/>
    <n v="2715"/>
    <n v="6788"/>
    <n v="12691"/>
    <x v="0"/>
    <x v="0"/>
    <s v="Componenti per impianti"/>
  </r>
  <r>
    <x v="92"/>
    <x v="11"/>
    <n v="20435"/>
    <n v="27055"/>
    <x v="0"/>
    <m/>
    <n v="0"/>
    <n v="7418"/>
    <n v="2333"/>
    <n v="0"/>
    <n v="6857"/>
    <n v="-503"/>
    <n v="61"/>
    <n v="2888"/>
    <n v="6075"/>
    <n v="2080"/>
    <n v="1345"/>
    <n v="0"/>
    <n v="2127"/>
    <n v="4245"/>
    <n v="1869"/>
    <n v="0"/>
    <n v="120"/>
    <n v="4347"/>
    <n v="6308"/>
    <n v="-40"/>
    <n v="-138"/>
    <x v="0"/>
    <x v="0"/>
    <s v="Componenti per impianti"/>
  </r>
  <r>
    <x v="92"/>
    <x v="12"/>
    <n v="26507"/>
    <n v="35550"/>
    <x v="0"/>
    <m/>
    <n v="1395"/>
    <n v="4651"/>
    <n v="0"/>
    <n v="2713"/>
    <n v="12290"/>
    <n v="0"/>
    <n v="5848"/>
    <n v="3363"/>
    <n v="1421"/>
    <n v="0"/>
    <n v="0"/>
    <n v="0"/>
    <n v="63"/>
    <n v="5205"/>
    <n v="1503"/>
    <n v="0"/>
    <n v="2235"/>
    <n v="-220"/>
    <n v="0"/>
    <n v="10795"/>
    <n v="2976"/>
    <x v="0"/>
    <x v="0"/>
    <s v="Componenti per impianti"/>
  </r>
  <r>
    <x v="92"/>
    <x v="13"/>
    <n v="0"/>
    <n v="0"/>
    <x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Componenti per impianti"/>
  </r>
  <r>
    <x v="92"/>
    <x v="14"/>
    <n v="764655"/>
    <n v="926098"/>
    <x v="0"/>
    <n v="83629"/>
    <n v="37219"/>
    <n v="114422"/>
    <n v="106936"/>
    <n v="42490"/>
    <n v="147749"/>
    <n v="13942"/>
    <n v="43255"/>
    <n v="55420"/>
    <n v="80208"/>
    <n v="50531"/>
    <n v="85577"/>
    <n v="0"/>
    <n v="73392"/>
    <n v="116055"/>
    <n v="23049"/>
    <n v="0"/>
    <n v="72051"/>
    <n v="166793"/>
    <n v="135289"/>
    <n v="121373"/>
    <n v="20913"/>
    <x v="0"/>
    <x v="0"/>
    <s v="Componenti per impianti"/>
  </r>
  <r>
    <x v="92"/>
    <x v="15"/>
    <n v="2465"/>
    <n v="2709"/>
    <x v="0"/>
    <m/>
    <n v="450"/>
    <n v="-9"/>
    <n v="20"/>
    <n v="1153"/>
    <n v="0"/>
    <n v="-9"/>
    <n v="0"/>
    <n v="0"/>
    <n v="0"/>
    <n v="9"/>
    <n v="0"/>
    <n v="0"/>
    <n v="0"/>
    <n v="-9"/>
    <n v="0"/>
    <n v="0"/>
    <n v="909"/>
    <n v="0"/>
    <n v="0"/>
    <n v="1330"/>
    <n v="0"/>
    <x v="0"/>
    <x v="0"/>
    <s v="Componenti per impianti"/>
  </r>
  <r>
    <x v="92"/>
    <x v="16"/>
    <n v="379886"/>
    <n v="441151"/>
    <x v="0"/>
    <n v="10955"/>
    <n v="122308"/>
    <n v="159411"/>
    <n v="25778"/>
    <n v="4825"/>
    <n v="35958"/>
    <n v="0"/>
    <n v="37119"/>
    <n v="-1080"/>
    <n v="45557"/>
    <n v="17341"/>
    <n v="54842"/>
    <n v="0"/>
    <n v="40516"/>
    <n v="62692"/>
    <n v="-2231"/>
    <n v="0"/>
    <n v="10490"/>
    <n v="117202"/>
    <n v="62274"/>
    <n v="8540"/>
    <n v="10181"/>
    <x v="0"/>
    <x v="0"/>
    <s v="Componenti per impianti"/>
  </r>
  <r>
    <x v="92"/>
    <x v="17"/>
    <n v="191268"/>
    <n v="192960"/>
    <x v="0"/>
    <n v="29273"/>
    <n v="18551"/>
    <n v="24225"/>
    <n v="30913"/>
    <n v="18478"/>
    <n v="32794"/>
    <n v="0"/>
    <n v="26485"/>
    <n v="-212"/>
    <n v="17527"/>
    <n v="0"/>
    <n v="2618"/>
    <n v="0"/>
    <n v="-2744"/>
    <n v="60097"/>
    <n v="-307"/>
    <n v="0"/>
    <n v="29928"/>
    <n v="37988"/>
    <n v="15776"/>
    <n v="21419"/>
    <n v="26265"/>
    <x v="0"/>
    <x v="0"/>
    <s v="Componenti per impianti"/>
  </r>
  <r>
    <x v="92"/>
    <x v="18"/>
    <n v="114777"/>
    <n v="175444"/>
    <x v="0"/>
    <n v="12290"/>
    <n v="16897"/>
    <n v="12608"/>
    <n v="4717"/>
    <n v="7850"/>
    <n v="13346"/>
    <n v="0"/>
    <n v="14277"/>
    <n v="8419"/>
    <n v="9073"/>
    <n v="21118"/>
    <n v="14520"/>
    <n v="0"/>
    <n v="44979"/>
    <n v="23912"/>
    <n v="1036"/>
    <n v="0"/>
    <n v="31092"/>
    <n v="9529"/>
    <n v="6456"/>
    <n v="19051"/>
    <n v="11142"/>
    <x v="0"/>
    <x v="0"/>
    <s v="Componenti per impianti"/>
  </r>
  <r>
    <x v="92"/>
    <x v="19"/>
    <n v="100398"/>
    <n v="152481"/>
    <x v="0"/>
    <n v="7840"/>
    <n v="12447"/>
    <n v="4154"/>
    <n v="11000"/>
    <n v="6819"/>
    <n v="13808"/>
    <n v="0"/>
    <n v="14708"/>
    <n v="7615"/>
    <n v="11703"/>
    <n v="9525"/>
    <n v="18909"/>
    <n v="0"/>
    <n v="23581"/>
    <n v="13196"/>
    <n v="-427"/>
    <n v="0"/>
    <n v="23832"/>
    <n v="31502"/>
    <n v="3173"/>
    <n v="19747"/>
    <n v="20487"/>
    <x v="0"/>
    <x v="0"/>
    <s v="Componenti per impianti"/>
  </r>
  <r>
    <x v="92"/>
    <x v="20"/>
    <n v="100451"/>
    <n v="174516"/>
    <x v="0"/>
    <n v="5486"/>
    <n v="24715"/>
    <n v="12251"/>
    <n v="16170"/>
    <n v="7335"/>
    <n v="16732"/>
    <n v="59"/>
    <n v="17051"/>
    <n v="8881"/>
    <n v="17629"/>
    <n v="13834"/>
    <n v="10962"/>
    <n v="0"/>
    <n v="38444"/>
    <n v="29359"/>
    <n v="-477"/>
    <n v="0"/>
    <n v="11393"/>
    <n v="13525"/>
    <n v="12176"/>
    <n v="9721"/>
    <n v="12615"/>
    <x v="0"/>
    <x v="0"/>
    <s v="Componenti per impianti"/>
  </r>
  <r>
    <x v="92"/>
    <x v="21"/>
    <n v="12887"/>
    <n v="3604"/>
    <x v="0"/>
    <n v="5778"/>
    <n v="0"/>
    <n v="0"/>
    <n v="0"/>
    <n v="0"/>
    <n v="0"/>
    <n v="0"/>
    <n v="0"/>
    <n v="7109"/>
    <n v="0"/>
    <n v="0"/>
    <n v="0"/>
    <n v="0"/>
    <n v="0"/>
    <n v="0"/>
    <n v="0"/>
    <n v="0"/>
    <n v="0"/>
    <n v="40"/>
    <n v="3644"/>
    <n v="-40"/>
    <n v="-4"/>
    <x v="0"/>
    <x v="0"/>
    <s v="Componenti per impianti"/>
  </r>
  <r>
    <x v="93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1"/>
    <n v="390"/>
    <n v="39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0"/>
    <n v="0"/>
    <x v="0"/>
    <x v="0"/>
    <s v="Tubazioni"/>
  </r>
  <r>
    <x v="93"/>
    <x v="2"/>
    <n v="6268"/>
    <n v="9453"/>
    <x v="0"/>
    <m/>
    <m/>
    <n v="196"/>
    <n v="476"/>
    <n v="849"/>
    <n v="2165"/>
    <n v="0"/>
    <n v="1693"/>
    <n v="624"/>
    <n v="59"/>
    <n v="984.88000000000011"/>
    <n v="867"/>
    <n v="2047.29"/>
    <n v="1030"/>
    <n v="728.14999999999964"/>
    <n v="1709"/>
    <n v="485.68000000000029"/>
    <n v="0"/>
    <n v="353"/>
    <n v="1454"/>
    <n v="0"/>
    <n v="0"/>
    <x v="0"/>
    <x v="0"/>
    <s v="Tubazioni"/>
  </r>
  <r>
    <x v="93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4"/>
    <n v="3699"/>
    <n v="0"/>
    <x v="0"/>
    <m/>
    <m/>
    <n v="0"/>
    <n v="0"/>
    <n v="0"/>
    <n v="0"/>
    <n v="0"/>
    <n v="0"/>
    <n v="1681"/>
    <n v="0"/>
    <n v="0.23000000000001819"/>
    <n v="0"/>
    <n v="0"/>
    <n v="0"/>
    <n v="0"/>
    <n v="0"/>
    <n v="0"/>
    <n v="0"/>
    <n v="2017.77"/>
    <n v="0"/>
    <n v="0"/>
    <n v="0"/>
    <x v="0"/>
    <x v="0"/>
    <s v="Tubazioni"/>
  </r>
  <r>
    <x v="93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7"/>
    <n v="200.5"/>
    <n v="200.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.5"/>
    <n v="0"/>
    <x v="0"/>
    <x v="0"/>
    <s v="Tubazioni"/>
  </r>
  <r>
    <x v="93"/>
    <x v="8"/>
    <n v="16428"/>
    <n v="8979"/>
    <x v="0"/>
    <m/>
    <m/>
    <n v="1571"/>
    <n v="1310"/>
    <n v="3220"/>
    <n v="0"/>
    <n v="0"/>
    <n v="1535"/>
    <n v="2379"/>
    <n v="698"/>
    <n v="2578.2199999999993"/>
    <n v="2500"/>
    <n v="3577.92"/>
    <n v="56"/>
    <n v="792.75"/>
    <n v="0"/>
    <n v="1527.1100000000006"/>
    <n v="1820"/>
    <n v="782"/>
    <n v="1060"/>
    <n v="0"/>
    <n v="1339.2000000000007"/>
    <x v="0"/>
    <x v="0"/>
    <s v="Tubazioni"/>
  </r>
  <r>
    <x v="93"/>
    <x v="9"/>
    <n v="193.99999999999955"/>
    <n v="3116.9999999999995"/>
    <x v="0"/>
    <m/>
    <m/>
    <n v="135"/>
    <n v="968"/>
    <n v="0"/>
    <n v="1306"/>
    <n v="0"/>
    <n v="0"/>
    <n v="0"/>
    <n v="285"/>
    <n v="0.33000000000001251"/>
    <n v="135"/>
    <n v="-131.21"/>
    <n v="64"/>
    <n v="0"/>
    <n v="0"/>
    <n v="-4.12"/>
    <n v="0"/>
    <n v="4"/>
    <n v="169"/>
    <n v="189.99999999999955"/>
    <n v="0"/>
    <x v="0"/>
    <x v="0"/>
    <s v="Tubazioni"/>
  </r>
  <r>
    <x v="93"/>
    <x v="10"/>
    <n v="12140.77"/>
    <n v="12078.77"/>
    <x v="0"/>
    <m/>
    <m/>
    <n v="0"/>
    <n v="786"/>
    <n v="707"/>
    <n v="2635"/>
    <n v="0"/>
    <n v="1760"/>
    <n v="2534"/>
    <n v="549"/>
    <n v="0.78000000000020009"/>
    <n v="1402"/>
    <n v="7005.51"/>
    <n v="2410"/>
    <n v="0"/>
    <n v="0"/>
    <n v="398.70999999999913"/>
    <n v="685"/>
    <n v="630"/>
    <n v="987"/>
    <n v="864.77000000000044"/>
    <n v="984.1899999999996"/>
    <x v="0"/>
    <x v="0"/>
    <s v="Tubazioni"/>
  </r>
  <r>
    <x v="93"/>
    <x v="11"/>
    <n v="732.52999999999929"/>
    <n v="732.52999999999929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2.52999999999929"/>
    <n v="1249.1900000000005"/>
    <x v="0"/>
    <x v="0"/>
    <s v="Tubazioni"/>
  </r>
  <r>
    <x v="93"/>
    <x v="12"/>
    <n v="747"/>
    <n v="729"/>
    <x v="0"/>
    <m/>
    <m/>
    <n v="0"/>
    <n v="0"/>
    <n v="18"/>
    <n v="0"/>
    <n v="0"/>
    <n v="0"/>
    <n v="0"/>
    <n v="0"/>
    <n v="0.17000000000000171"/>
    <n v="0"/>
    <n v="0"/>
    <n v="0"/>
    <n v="0"/>
    <n v="0"/>
    <n v="0"/>
    <n v="0"/>
    <n v="-0.17000000000000171"/>
    <n v="0"/>
    <n v="729"/>
    <n v="0"/>
    <x v="0"/>
    <x v="0"/>
    <s v="Tubazioni"/>
  </r>
  <r>
    <x v="93"/>
    <x v="13"/>
    <n v="614.80000000000018"/>
    <n v="614.8000000000001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4.80000000000018"/>
    <n v="2578.6499999999996"/>
    <x v="0"/>
    <x v="0"/>
    <s v="Tubazioni"/>
  </r>
  <r>
    <x v="93"/>
    <x v="14"/>
    <n v="2534.6600000000035"/>
    <n v="2534.6600000000035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34.6600000000035"/>
    <n v="3903.6199999999953"/>
    <x v="0"/>
    <x v="0"/>
    <s v="Tubazioni"/>
  </r>
  <r>
    <x v="93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16"/>
    <n v="37841.839999999997"/>
    <n v="46817.84"/>
    <x v="0"/>
    <m/>
    <m/>
    <n v="0"/>
    <n v="18808"/>
    <n v="19946"/>
    <n v="0"/>
    <n v="0"/>
    <n v="18767"/>
    <n v="4358"/>
    <n v="1063"/>
    <n v="6760.48"/>
    <n v="2101"/>
    <n v="3147.16"/>
    <n v="1993"/>
    <n v="397.19000000000233"/>
    <n v="0"/>
    <n v="1021.1699999999983"/>
    <n v="1777"/>
    <n v="945"/>
    <n v="1042"/>
    <n v="1266.8399999999983"/>
    <n v="0"/>
    <x v="0"/>
    <x v="0"/>
    <s v="Tubazioni"/>
  </r>
  <r>
    <x v="93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Tubazioni"/>
  </r>
  <r>
    <x v="93"/>
    <x v="20"/>
    <n v="893.51000000000113"/>
    <n v="439.51000000000113"/>
    <x v="0"/>
    <m/>
    <m/>
    <n v="0"/>
    <n v="0"/>
    <n v="0"/>
    <n v="0"/>
    <n v="0"/>
    <n v="0"/>
    <n v="0"/>
    <n v="0"/>
    <n v="0"/>
    <n v="0"/>
    <n v="454.6"/>
    <n v="0"/>
    <n v="0"/>
    <n v="0"/>
    <n v="0"/>
    <n v="0"/>
    <n v="-0.60000000000002274"/>
    <n v="0"/>
    <n v="439.51000000000113"/>
    <n v="0"/>
    <x v="0"/>
    <x v="0"/>
    <s v="Tubazioni"/>
  </r>
  <r>
    <x v="93"/>
    <x v="21"/>
    <n v="1632.6600000000053"/>
    <n v="1632.6600000000053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2.6600000000053"/>
    <n v="1504.7299999999977"/>
    <x v="0"/>
    <x v="0"/>
    <s v="Tubazioni"/>
  </r>
  <r>
    <x v="94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1"/>
    <n v="-1995.4399999999998"/>
    <n v="-1995.4399999999998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995.4399999999998"/>
    <n v="0"/>
    <x v="0"/>
    <x v="0"/>
    <s v="Valvole"/>
  </r>
  <r>
    <x v="94"/>
    <x v="2"/>
    <n v="93738.369999999966"/>
    <n v="135421.76000000001"/>
    <x v="0"/>
    <n v="13717.91"/>
    <n v="12746.839999999993"/>
    <n v="6622.2900000000009"/>
    <n v="16231.570000000007"/>
    <n v="10858.170000000009"/>
    <n v="22073.259999999991"/>
    <n v="0"/>
    <n v="5700.2700000000114"/>
    <n v="4659.6699999999983"/>
    <n v="5357.6100000000151"/>
    <n v="13164.889999999985"/>
    <n v="23127.910000000003"/>
    <n v="16938.290000000023"/>
    <n v="14884.940000000002"/>
    <n v="2228.3300000000017"/>
    <n v="2317.3099999999831"/>
    <n v="12155.829999999958"/>
    <n v="12882.140000000029"/>
    <n v="13392.989999999991"/>
    <n v="20099.909999999974"/>
    <n v="0"/>
    <n v="744.26"/>
    <x v="0"/>
    <x v="0"/>
    <s v="Valvole"/>
  </r>
  <r>
    <x v="94"/>
    <x v="3"/>
    <n v="27969.71"/>
    <n v="28995.39"/>
    <x v="0"/>
    <n v="6088.15"/>
    <m/>
    <n v="0"/>
    <n v="0"/>
    <n v="8045.2900000000009"/>
    <n v="9570.1999999999989"/>
    <n v="0"/>
    <n v="4054.510000000002"/>
    <n v="0"/>
    <n v="2645.1399999999994"/>
    <n v="1011.7100000000009"/>
    <n v="4243.5199999999986"/>
    <n v="3270.8199999999997"/>
    <n v="1663.8700000000026"/>
    <n v="0"/>
    <n v="1278.130000000001"/>
    <n v="9407.7200000000012"/>
    <n v="4876.5899999999965"/>
    <n v="146.0199999999968"/>
    <n v="663.43000000000029"/>
    <n v="0"/>
    <n v="0"/>
    <x v="0"/>
    <x v="0"/>
    <s v="Valvole"/>
  </r>
  <r>
    <x v="94"/>
    <x v="4"/>
    <n v="73136.449999999983"/>
    <n v="32719.739999999998"/>
    <x v="0"/>
    <n v="68602.319999999992"/>
    <m/>
    <n v="0"/>
    <n v="0"/>
    <n v="0"/>
    <n v="11412.12"/>
    <n v="0"/>
    <n v="3650.16"/>
    <n v="0"/>
    <n v="0"/>
    <n v="0"/>
    <n v="4624.42"/>
    <n v="3392.4300000000076"/>
    <n v="1789.4199999999983"/>
    <n v="0"/>
    <n v="0"/>
    <n v="-174.85000000000582"/>
    <n v="0"/>
    <n v="0"/>
    <n v="9927.0700000000033"/>
    <n v="1316.5499999999956"/>
    <n v="5154.9399999999951"/>
    <x v="0"/>
    <x v="0"/>
    <s v="Valvole"/>
  </r>
  <r>
    <x v="94"/>
    <x v="5"/>
    <n v="2224.0500000000002"/>
    <n v="2000.26"/>
    <x v="0"/>
    <m/>
    <m/>
    <n v="2224.0500000000002"/>
    <n v="0"/>
    <n v="0"/>
    <n v="1030.31"/>
    <n v="0"/>
    <n v="0"/>
    <n v="0"/>
    <n v="0"/>
    <n v="0"/>
    <n v="660.29000000000019"/>
    <n v="0"/>
    <n v="0"/>
    <n v="0"/>
    <n v="309.65999999999985"/>
    <n v="0"/>
    <n v="0"/>
    <n v="0"/>
    <n v="0"/>
    <n v="0"/>
    <n v="0"/>
    <x v="0"/>
    <x v="0"/>
    <s v="Valvole"/>
  </r>
  <r>
    <x v="94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7"/>
    <n v="9793.4"/>
    <n v="10217.84"/>
    <x v="0"/>
    <m/>
    <n v="296.17"/>
    <n v="4857.2300000000005"/>
    <n v="760.04"/>
    <n v="0"/>
    <n v="882.44"/>
    <n v="0"/>
    <n v="906.49999999999955"/>
    <n v="445.73999999999978"/>
    <n v="1305.3500000000004"/>
    <n v="728.96"/>
    <n v="2626.63"/>
    <n v="994.90999999999985"/>
    <n v="583.96"/>
    <n v="1092.5300000000007"/>
    <n v="615.14000000000033"/>
    <n v="573.95999999999913"/>
    <n v="1179.5599999999986"/>
    <n v="1100.0699999999997"/>
    <n v="1062.0500000000011"/>
    <n v="0"/>
    <n v="0"/>
    <x v="0"/>
    <x v="0"/>
    <s v="Valvole"/>
  </r>
  <r>
    <x v="94"/>
    <x v="8"/>
    <n v="1711.1999999999998"/>
    <n v="1886.9799999999998"/>
    <x v="0"/>
    <m/>
    <m/>
    <n v="660.1"/>
    <n v="0"/>
    <n v="0"/>
    <n v="1886.9799999999998"/>
    <n v="0"/>
    <n v="0"/>
    <n v="0"/>
    <n v="0"/>
    <n v="0"/>
    <n v="0"/>
    <n v="0"/>
    <n v="0"/>
    <n v="0"/>
    <n v="0"/>
    <n v="1051.0999999999999"/>
    <n v="0"/>
    <n v="0"/>
    <n v="0"/>
    <n v="0"/>
    <n v="0"/>
    <x v="0"/>
    <x v="0"/>
    <s v="Valvole"/>
  </r>
  <r>
    <x v="94"/>
    <x v="9"/>
    <n v="7625.14"/>
    <n v="15832.58"/>
    <x v="0"/>
    <n v="1154.6400000000001"/>
    <n v="2893.4399999999996"/>
    <n v="2501.2100000000009"/>
    <n v="0"/>
    <n v="0"/>
    <n v="1433.4799999999996"/>
    <n v="0"/>
    <n v="2237.1500000000015"/>
    <n v="0"/>
    <n v="1144.17"/>
    <n v="1808.4199999999996"/>
    <n v="1739.6100000000033"/>
    <n v="505.85999999999785"/>
    <n v="1038.7800000000007"/>
    <n v="326.75999999999931"/>
    <n v="291.10999999999876"/>
    <n v="706.81000000000222"/>
    <n v="1059.0799999999981"/>
    <n v="621.44000000000051"/>
    <n v="3995.7599999999984"/>
    <n v="0"/>
    <n v="0"/>
    <x v="0"/>
    <x v="0"/>
    <s v="Valvole"/>
  </r>
  <r>
    <x v="94"/>
    <x v="10"/>
    <n v="20984.579999999998"/>
    <n v="28548.240000000013"/>
    <x v="0"/>
    <m/>
    <n v="1259.96"/>
    <n v="2095.7199999999998"/>
    <n v="7662.0999999999995"/>
    <n v="0"/>
    <n v="0"/>
    <n v="0"/>
    <n v="1236.7499999999982"/>
    <n v="10448.800000000003"/>
    <n v="2665.6800000000003"/>
    <n v="346.95999999999913"/>
    <n v="3348.3800000000028"/>
    <n v="895.35999999999876"/>
    <n v="1081.2700000000023"/>
    <n v="0"/>
    <n v="979.14999999999782"/>
    <n v="2670.3499999999985"/>
    <n v="5876.1200000000026"/>
    <n v="4527.3899999999994"/>
    <n v="4438.830000000009"/>
    <n v="0"/>
    <n v="0"/>
    <x v="0"/>
    <x v="0"/>
    <s v="Valvole"/>
  </r>
  <r>
    <x v="94"/>
    <x v="11"/>
    <n v="5360.12"/>
    <n v="5709.1500000000005"/>
    <x v="0"/>
    <n v="1167.8800000000001"/>
    <n v="542.72"/>
    <n v="0"/>
    <n v="715.81999999999994"/>
    <n v="1020.2599999999998"/>
    <n v="0"/>
    <n v="0"/>
    <n v="552.8900000000001"/>
    <n v="0"/>
    <n v="892.91999999999985"/>
    <n v="0"/>
    <n v="2240.5699999999993"/>
    <n v="1243.77"/>
    <n v="764.23000000000138"/>
    <n v="0"/>
    <n v="0"/>
    <n v="1060.7599999999993"/>
    <n v="0"/>
    <n v="867.45000000000073"/>
    <n v="0"/>
    <n v="0"/>
    <n v="0"/>
    <x v="0"/>
    <x v="0"/>
    <s v="Valvole"/>
  </r>
  <r>
    <x v="94"/>
    <x v="12"/>
    <n v="3511.49"/>
    <n v="8007.21"/>
    <x v="0"/>
    <m/>
    <n v="387.13"/>
    <n v="1084.8499999999999"/>
    <n v="369.02"/>
    <n v="0"/>
    <n v="3905.5499999999997"/>
    <n v="0"/>
    <n v="387.94000000000051"/>
    <n v="0"/>
    <n v="974.61999999999898"/>
    <n v="0"/>
    <n v="1114.3700000000008"/>
    <n v="1084.08"/>
    <n v="0"/>
    <n v="0"/>
    <n v="0"/>
    <n v="1342.56"/>
    <n v="868.57999999999993"/>
    <n v="0"/>
    <n v="0"/>
    <n v="0"/>
    <n v="0"/>
    <x v="0"/>
    <x v="0"/>
    <s v="Valvole"/>
  </r>
  <r>
    <x v="94"/>
    <x v="13"/>
    <n v="14229.24"/>
    <n v="12941.650000000001"/>
    <x v="0"/>
    <m/>
    <m/>
    <n v="0"/>
    <n v="0"/>
    <n v="0"/>
    <n v="5009.53"/>
    <n v="10942.73"/>
    <n v="2998.3"/>
    <n v="3286.51"/>
    <n v="3082.7300000000014"/>
    <n v="0"/>
    <n v="0"/>
    <n v="0"/>
    <n v="0"/>
    <n v="0"/>
    <n v="0"/>
    <n v="0"/>
    <n v="1851.0900000000001"/>
    <n v="0"/>
    <n v="0"/>
    <n v="0"/>
    <n v="88.460000000000036"/>
    <x v="0"/>
    <x v="0"/>
    <s v="Valvole"/>
  </r>
  <r>
    <x v="94"/>
    <x v="14"/>
    <n v="122236.05"/>
    <n v="133115.09999999998"/>
    <x v="0"/>
    <n v="4787.78"/>
    <n v="10201.940000000002"/>
    <n v="24987.580000000005"/>
    <n v="15631.750000000004"/>
    <n v="1452.3599999999933"/>
    <n v="23182.84"/>
    <n v="4891.09"/>
    <n v="9890.010000000002"/>
    <n v="16771.069999999992"/>
    <n v="15942.64"/>
    <n v="13070.36"/>
    <n v="18633.840000000026"/>
    <n v="18774.239999999991"/>
    <n v="15622.199999999968"/>
    <n v="5938.2200000000303"/>
    <n v="4242.4099999999889"/>
    <n v="21462.430000000008"/>
    <n v="14435.190000000017"/>
    <n v="9696.039999999979"/>
    <n v="4927.3999999999651"/>
    <n v="404.8799999999992"/>
    <n v="4261.2700000000041"/>
    <x v="0"/>
    <x v="0"/>
    <s v="Valvole"/>
  </r>
  <r>
    <x v="94"/>
    <x v="15"/>
    <n v="1769.6700000000003"/>
    <n v="41116.019999999997"/>
    <x v="0"/>
    <m/>
    <m/>
    <n v="1275.2700000000002"/>
    <n v="0"/>
    <n v="0"/>
    <n v="10013.65"/>
    <n v="0"/>
    <n v="2042.3400000000001"/>
    <n v="494.40000000000009"/>
    <n v="3300.8500000000004"/>
    <n v="0"/>
    <n v="2918.3499999999985"/>
    <n v="0"/>
    <n v="4378.1400000000031"/>
    <n v="0"/>
    <n v="0"/>
    <n v="0"/>
    <n v="4096.1599999999962"/>
    <n v="0"/>
    <n v="14366.529999999999"/>
    <n v="0"/>
    <n v="0"/>
    <x v="0"/>
    <x v="0"/>
    <s v="Valvole"/>
  </r>
  <r>
    <x v="94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lvole"/>
  </r>
  <r>
    <x v="94"/>
    <x v="20"/>
    <n v="99435.790000000008"/>
    <n v="125033.15000000001"/>
    <x v="0"/>
    <n v="18718.89"/>
    <n v="11192.789999999999"/>
    <n v="9682.4600000000064"/>
    <n v="12865.240000000007"/>
    <n v="0"/>
    <n v="11577.04"/>
    <n v="0"/>
    <n v="20872.979999999967"/>
    <n v="21858.870000000003"/>
    <n v="15831.220000000016"/>
    <n v="5325.5099999999948"/>
    <n v="15390.130000000019"/>
    <n v="24414.909999999982"/>
    <n v="17388.61"/>
    <n v="5640.8099999999831"/>
    <n v="2932.0800000000163"/>
    <n v="7669.2100000000501"/>
    <n v="7141.0399999999936"/>
    <n v="6125.1299999999901"/>
    <n v="9842.0199999999895"/>
    <n v="0"/>
    <n v="0"/>
    <x v="0"/>
    <x v="0"/>
    <s v="Valvole"/>
  </r>
  <r>
    <x v="94"/>
    <x v="21"/>
    <n v="35148.65"/>
    <n v="33297.749999999993"/>
    <x v="0"/>
    <n v="4352.92"/>
    <n v="1681.7"/>
    <n v="2538.41"/>
    <n v="0"/>
    <n v="1832.9500000000007"/>
    <n v="2974.87"/>
    <n v="0"/>
    <n v="7945.58"/>
    <n v="2550.6299999999992"/>
    <n v="1177.5199999999986"/>
    <n v="3578.5600000000013"/>
    <n v="2420.4000000000015"/>
    <n v="3527.4300000000003"/>
    <n v="6676.4599999999991"/>
    <n v="0"/>
    <n v="3071.5400000000009"/>
    <n v="11911.609999999997"/>
    <n v="7202.5899999999965"/>
    <n v="4856.1400000000031"/>
    <n v="147.08999999999651"/>
    <n v="0"/>
    <n v="0"/>
    <x v="0"/>
    <x v="0"/>
    <s v="Valvole"/>
  </r>
  <r>
    <x v="95"/>
    <x v="0"/>
    <n v="305.99"/>
    <n v="0"/>
    <x v="0"/>
    <n v="961.03999999999985"/>
    <m/>
    <n v="-961.03999999999985"/>
    <n v="0"/>
    <n v="0"/>
    <n v="0"/>
    <n v="0"/>
    <n v="0"/>
    <n v="0"/>
    <n v="0"/>
    <n v="0"/>
    <n v="0"/>
    <n v="0"/>
    <n v="0"/>
    <n v="305.99"/>
    <n v="0"/>
    <n v="0"/>
    <n v="0"/>
    <n v="0"/>
    <n v="0"/>
    <n v="0"/>
    <n v="0"/>
    <x v="0"/>
    <x v="0"/>
    <s v="Vasi ad espansione"/>
  </r>
  <r>
    <x v="95"/>
    <x v="1"/>
    <n v="624.56000000000006"/>
    <n v="1285.27"/>
    <x v="0"/>
    <m/>
    <m/>
    <n v="0"/>
    <n v="0"/>
    <n v="0"/>
    <n v="0"/>
    <n v="0"/>
    <n v="0"/>
    <n v="0"/>
    <n v="0"/>
    <n v="0"/>
    <n v="0"/>
    <n v="624.56000000000006"/>
    <n v="0"/>
    <n v="0"/>
    <n v="0"/>
    <n v="0"/>
    <n v="1056.01"/>
    <n v="0"/>
    <n v="229.26"/>
    <n v="0"/>
    <n v="0"/>
    <x v="0"/>
    <x v="0"/>
    <s v="Vasi ad espansione"/>
  </r>
  <r>
    <x v="95"/>
    <x v="2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4"/>
    <n v="29944.919999999987"/>
    <n v="31370.349999999984"/>
    <x v="0"/>
    <n v="765.18999999999994"/>
    <n v="41.87"/>
    <n v="-639.58999999999992"/>
    <n v="-41.87"/>
    <n v="828.76"/>
    <n v="0"/>
    <n v="0"/>
    <n v="0"/>
    <n v="0"/>
    <n v="0"/>
    <n v="0"/>
    <n v="0"/>
    <n v="1173.06"/>
    <n v="0"/>
    <n v="0"/>
    <n v="3671.8599999999997"/>
    <n v="0"/>
    <n v="141.38000000000011"/>
    <n v="260.39000000000033"/>
    <n v="0"/>
    <n v="27557.109999999986"/>
    <n v="37213.900000000023"/>
    <x v="0"/>
    <x v="0"/>
    <s v="Vasi ad espansione"/>
  </r>
  <r>
    <x v="95"/>
    <x v="5"/>
    <n v="188.05999999999997"/>
    <n v="0"/>
    <x v="0"/>
    <m/>
    <n v="483.74"/>
    <n v="188.05999999999997"/>
    <n v="-483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7"/>
    <n v="1455.58"/>
    <n v="489.5"/>
    <x v="0"/>
    <m/>
    <m/>
    <n v="472.11"/>
    <n v="0"/>
    <n v="0"/>
    <n v="0"/>
    <n v="0"/>
    <n v="0"/>
    <n v="0"/>
    <n v="0"/>
    <n v="0"/>
    <n v="281.5"/>
    <n v="0"/>
    <n v="0"/>
    <n v="0"/>
    <n v="208"/>
    <n v="95"/>
    <n v="0"/>
    <n v="888.46999999999991"/>
    <n v="0"/>
    <n v="0"/>
    <n v="0"/>
    <x v="0"/>
    <x v="0"/>
    <s v="Vasi ad espansione"/>
  </r>
  <r>
    <x v="95"/>
    <x v="8"/>
    <n v="9919.6700000000019"/>
    <n v="7532.91"/>
    <x v="0"/>
    <n v="605.5"/>
    <n v="1359.0700000000002"/>
    <n v="2326.5300000000002"/>
    <n v="-415.55000000000007"/>
    <n v="0"/>
    <n v="0"/>
    <n v="1032.0300000000002"/>
    <n v="1226.69"/>
    <n v="1025.9999999999991"/>
    <n v="0"/>
    <n v="2057.9500000000007"/>
    <n v="1150.3699999999999"/>
    <n v="75.239999999999782"/>
    <n v="1207.3900000000003"/>
    <n v="1067.5999999999985"/>
    <n v="1923.0600000000004"/>
    <n v="1120.2100000000009"/>
    <n v="0"/>
    <n v="608.6100000000024"/>
    <n v="1081.8799999999992"/>
    <n v="0"/>
    <n v="0"/>
    <x v="0"/>
    <x v="0"/>
    <s v="Vasi ad espansione"/>
  </r>
  <r>
    <x v="95"/>
    <x v="9"/>
    <n v="2192.7400000000002"/>
    <n v="1423.6000000000001"/>
    <x v="0"/>
    <m/>
    <m/>
    <n v="758.06000000000006"/>
    <n v="154.22"/>
    <n v="0"/>
    <n v="309"/>
    <n v="0"/>
    <n v="960.38000000000011"/>
    <n v="983.45999999999992"/>
    <n v="0"/>
    <n v="0"/>
    <n v="0"/>
    <n v="0"/>
    <n v="0"/>
    <n v="0"/>
    <n v="0"/>
    <n v="0"/>
    <n v="0"/>
    <n v="451.22000000000025"/>
    <n v="0"/>
    <n v="0"/>
    <n v="0"/>
    <x v="0"/>
    <x v="0"/>
    <s v="Vasi ad espansione"/>
  </r>
  <r>
    <x v="95"/>
    <x v="10"/>
    <n v="6074.89"/>
    <n v="7548.5699999999988"/>
    <x v="0"/>
    <n v="603"/>
    <n v="1423.5700000000002"/>
    <n v="1774.1000000000004"/>
    <n v="85.449999999999818"/>
    <n v="0"/>
    <n v="967.48"/>
    <n v="150.47999999999956"/>
    <n v="1306.9700000000003"/>
    <n v="596.51000000000022"/>
    <n v="595.85999999999967"/>
    <n v="0"/>
    <n v="537.81999999999971"/>
    <n v="1098.1000000000004"/>
    <n v="0"/>
    <n v="299.10999999999876"/>
    <n v="0"/>
    <n v="27.720000000000255"/>
    <n v="1600.7999999999993"/>
    <n v="1525.8700000000008"/>
    <n v="1030.6199999999999"/>
    <n v="0"/>
    <n v="0"/>
    <x v="0"/>
    <x v="0"/>
    <s v="Vasi ad espansione"/>
  </r>
  <r>
    <x v="95"/>
    <x v="11"/>
    <n v="3931.68"/>
    <n v="5797.4800000000005"/>
    <x v="0"/>
    <n v="1433.94"/>
    <n v="698.03000000000009"/>
    <n v="-735.91"/>
    <n v="-10.400000000000091"/>
    <n v="0"/>
    <n v="1167.7400000000002"/>
    <n v="0"/>
    <n v="0"/>
    <n v="763.0899999999998"/>
    <n v="1661.26"/>
    <n v="680.27000000000044"/>
    <n v="1165.0899999999992"/>
    <n v="0"/>
    <n v="0"/>
    <n v="0"/>
    <n v="0"/>
    <n v="473.04999999999973"/>
    <n v="1115.7600000000011"/>
    <n v="1317.2399999999998"/>
    <n v="0"/>
    <n v="0"/>
    <n v="0"/>
    <x v="0"/>
    <x v="0"/>
    <s v="Vasi ad espansione"/>
  </r>
  <r>
    <x v="95"/>
    <x v="12"/>
    <n v="1765.29"/>
    <n v="2701.78"/>
    <x v="0"/>
    <m/>
    <m/>
    <n v="604.24"/>
    <n v="635.43999999999994"/>
    <n v="0"/>
    <n v="0"/>
    <n v="0"/>
    <n v="482.98000000000013"/>
    <n v="0"/>
    <n v="648.98"/>
    <n v="669.95"/>
    <n v="226.02999999999997"/>
    <n v="0"/>
    <n v="0"/>
    <n v="0"/>
    <n v="0"/>
    <n v="491.09999999999991"/>
    <n v="0"/>
    <n v="0"/>
    <n v="708.35000000000014"/>
    <n v="0"/>
    <n v="0"/>
    <x v="0"/>
    <x v="0"/>
    <s v="Vasi ad espansione"/>
  </r>
  <r>
    <x v="95"/>
    <x v="13"/>
    <n v="8940.2800000000007"/>
    <n v="9906.27"/>
    <x v="0"/>
    <m/>
    <m/>
    <n v="1005.76"/>
    <n v="643.6"/>
    <n v="0"/>
    <n v="0"/>
    <n v="0"/>
    <n v="696.03000000000009"/>
    <n v="0"/>
    <n v="0"/>
    <n v="694.06"/>
    <n v="0"/>
    <n v="566.34999999999968"/>
    <n v="1092.5999999999995"/>
    <n v="0"/>
    <n v="0"/>
    <n v="0"/>
    <n v="799.92999999999984"/>
    <n v="0"/>
    <n v="0"/>
    <n v="6674.1100000000006"/>
    <n v="3132.0099999999948"/>
    <x v="0"/>
    <x v="0"/>
    <s v="Vasi ad espansione"/>
  </r>
  <r>
    <x v="95"/>
    <x v="14"/>
    <n v="24711.049999999996"/>
    <n v="25580.309999999998"/>
    <x v="0"/>
    <n v="6599.2999999999984"/>
    <n v="613.9799999999999"/>
    <n v="2522.4800000000023"/>
    <n v="6544.53"/>
    <n v="2283.2899999999991"/>
    <n v="2450.2700000000013"/>
    <n v="1799.130000000001"/>
    <n v="3356.3999999999996"/>
    <n v="530.24999999999636"/>
    <n v="2899.909999999998"/>
    <n v="1470.3900000000012"/>
    <n v="3151.7400000000034"/>
    <n v="2500.8899999999976"/>
    <n v="1812.3499999999985"/>
    <n v="2151.4599999999955"/>
    <n v="834.61000000000058"/>
    <n v="2322.3800000000119"/>
    <n v="0"/>
    <n v="2531.4799999999923"/>
    <n v="3916.5199999999968"/>
    <n v="0"/>
    <n v="0"/>
    <x v="0"/>
    <x v="0"/>
    <s v="Vasi ad espansione"/>
  </r>
  <r>
    <x v="95"/>
    <x v="15"/>
    <n v="2254.0099999999984"/>
    <n v="2254.0099999999984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4.0099999999984"/>
    <n v="4154.07"/>
    <x v="0"/>
    <x v="0"/>
    <s v="Vasi ad espansione"/>
  </r>
  <r>
    <x v="95"/>
    <x v="16"/>
    <n v="14599.76"/>
    <n v="17231.479999999996"/>
    <x v="0"/>
    <n v="1670.9999999999998"/>
    <n v="965.13"/>
    <n v="91.030000000000427"/>
    <n v="-319.82999999999993"/>
    <n v="0"/>
    <n v="11068.39"/>
    <n v="0"/>
    <n v="1888.1100000000006"/>
    <n v="9826.83"/>
    <n v="0"/>
    <n v="610.35999999999876"/>
    <n v="1021.2599999999984"/>
    <n v="671.3799999999992"/>
    <n v="0"/>
    <n v="0"/>
    <n v="919.30999999999949"/>
    <n v="1112.7000000000007"/>
    <n v="0"/>
    <n v="616.46000000000095"/>
    <n v="1689.1100000000006"/>
    <n v="0"/>
    <n v="0"/>
    <x v="0"/>
    <x v="0"/>
    <s v="Vasi ad espansione"/>
  </r>
  <r>
    <x v="95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asi ad espansione"/>
  </r>
  <r>
    <x v="95"/>
    <x v="20"/>
    <n v="6829.46"/>
    <n v="8832.2799999999988"/>
    <x v="0"/>
    <m/>
    <m/>
    <n v="1540.85"/>
    <n v="662.13"/>
    <n v="1324.2000000000003"/>
    <n v="3151.8999999999996"/>
    <n v="0"/>
    <n v="1157.6400000000003"/>
    <n v="0"/>
    <n v="1981.079999999999"/>
    <n v="819.0600000000004"/>
    <n v="0"/>
    <n v="1252.5099999999998"/>
    <n v="0"/>
    <n v="0"/>
    <n v="0"/>
    <n v="1485"/>
    <n v="1087.6300000000001"/>
    <n v="407.83999999999924"/>
    <n v="791.89999999999873"/>
    <n v="0"/>
    <n v="0"/>
    <x v="0"/>
    <x v="0"/>
    <s v="Vasi ad espansione"/>
  </r>
  <r>
    <x v="95"/>
    <x v="21"/>
    <n v="39787.919999999998"/>
    <n v="42571.79"/>
    <x v="0"/>
    <n v="1090.1299999999999"/>
    <n v="3953.4300000000003"/>
    <n v="3741.8500000000004"/>
    <n v="-2333.0200000000004"/>
    <n v="945.25"/>
    <n v="3049.7800000000007"/>
    <n v="0"/>
    <n v="981.10000000000036"/>
    <n v="775.14000000000033"/>
    <n v="2506.6399999999994"/>
    <n v="395.48999999999887"/>
    <n v="1634.2799999999988"/>
    <n v="698.66000000000076"/>
    <n v="869.64999999999964"/>
    <n v="1250.6699999999983"/>
    <n v="0"/>
    <n v="1159.1500000000015"/>
    <n v="5093.7999999999993"/>
    <n v="2915.4499999999971"/>
    <n v="0"/>
    <n v="26816.130000000005"/>
    <n v="20507.350000000006"/>
    <x v="0"/>
    <x v="0"/>
    <s v="Vasi ad espansione"/>
  </r>
  <r>
    <x v="96"/>
    <x v="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"/>
    <n v="1995.44"/>
    <n v="0"/>
    <x v="0"/>
    <m/>
    <m/>
    <n v="0"/>
    <n v="0"/>
    <n v="0"/>
    <n v="0"/>
    <n v="836.51"/>
    <n v="0"/>
    <n v="-836.51"/>
    <n v="0"/>
    <n v="836.51"/>
    <n v="0"/>
    <n v="-836.51"/>
    <n v="0"/>
    <n v="0"/>
    <n v="0"/>
    <n v="905.59"/>
    <n v="0"/>
    <n v="1089.8499999999999"/>
    <n v="0"/>
    <n v="0"/>
    <n v="0"/>
    <x v="0"/>
    <x v="0"/>
    <s v="Ventilazione"/>
  </r>
  <r>
    <x v="96"/>
    <x v="2"/>
    <n v="1995.44"/>
    <n v="0"/>
    <x v="0"/>
    <m/>
    <n v="0"/>
    <n v="0"/>
    <n v="0"/>
    <n v="836.51"/>
    <n v="33.700000000000003"/>
    <n v="0"/>
    <n v="-33.700000000000003"/>
    <n v="0"/>
    <n v="0"/>
    <n v="0"/>
    <n v="0"/>
    <n v="69.080000000000041"/>
    <n v="0"/>
    <n v="0"/>
    <n v="0"/>
    <n v="0"/>
    <n v="0"/>
    <n v="1089.8499999999999"/>
    <n v="0"/>
    <n v="0"/>
    <n v="0"/>
    <x v="0"/>
    <x v="0"/>
    <s v="Ventilazione"/>
  </r>
  <r>
    <x v="96"/>
    <x v="3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4"/>
    <n v="34773.450000000004"/>
    <n v="25259.250000000004"/>
    <x v="0"/>
    <n v="2298.0500000000002"/>
    <n v="431.14"/>
    <n v="532.02999999999975"/>
    <n v="2568.2100000000005"/>
    <n v="0"/>
    <n v="2587.2899999999991"/>
    <n v="0"/>
    <n v="2845.4400000000005"/>
    <n v="441.57999999999993"/>
    <n v="659.82999999999993"/>
    <n v="28594.87000000001"/>
    <n v="707.20000000000073"/>
    <n v="2111.809999999994"/>
    <n v="9211.64"/>
    <n v="0"/>
    <n v="0"/>
    <n v="580.24999999999272"/>
    <n v="3236.9199999999983"/>
    <n v="214.86000000000786"/>
    <n v="3011.5800000000054"/>
    <n v="0"/>
    <n v="0"/>
    <x v="0"/>
    <x v="0"/>
    <s v="Ventilazione"/>
  </r>
  <r>
    <x v="96"/>
    <x v="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9"/>
    <n v="4997.71"/>
    <n v="5585.36"/>
    <x v="0"/>
    <m/>
    <m/>
    <n v="0"/>
    <n v="4135.49"/>
    <n v="0"/>
    <n v="1205.7699999999995"/>
    <n v="0"/>
    <n v="148.91000000000076"/>
    <n v="23.17"/>
    <n v="0"/>
    <n v="60.66"/>
    <n v="0"/>
    <n v="573.25999999999988"/>
    <n v="0"/>
    <n v="950.00000000000023"/>
    <n v="0"/>
    <n v="2300.1799999999998"/>
    <n v="95.1899999999996"/>
    <n v="1090.44"/>
    <n v="0"/>
    <n v="0"/>
    <n v="0"/>
    <x v="0"/>
    <x v="0"/>
    <s v="Ventilazione"/>
  </r>
  <r>
    <x v="96"/>
    <x v="1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1"/>
    <n v="3152.4600000000005"/>
    <n v="1053.1099999999999"/>
    <x v="0"/>
    <n v="1687.76"/>
    <n v="0"/>
    <n v="205.8599999999999"/>
    <n v="0"/>
    <n v="64.230000000000018"/>
    <n v="719.41000000000008"/>
    <n v="775.20000000000027"/>
    <n v="-352.6400000000001"/>
    <n v="0"/>
    <n v="0"/>
    <n v="0"/>
    <n v="0"/>
    <n v="293.15000000000009"/>
    <n v="686.33999999999992"/>
    <n v="0"/>
    <n v="0"/>
    <n v="93.089999999999691"/>
    <n v="0"/>
    <n v="33.170000000000528"/>
    <n v="0"/>
    <n v="0"/>
    <n v="0"/>
    <x v="0"/>
    <x v="0"/>
    <s v="Ventilazione"/>
  </r>
  <r>
    <x v="96"/>
    <x v="12"/>
    <n v="1852.0899999999997"/>
    <n v="0"/>
    <x v="0"/>
    <m/>
    <n v="0"/>
    <n v="2257.71"/>
    <n v="0"/>
    <n v="0"/>
    <n v="0"/>
    <n v="0"/>
    <n v="0"/>
    <n v="0"/>
    <n v="0"/>
    <n v="0"/>
    <n v="0"/>
    <n v="0"/>
    <n v="0"/>
    <n v="0"/>
    <n v="0"/>
    <n v="-407.62000000000012"/>
    <n v="0"/>
    <n v="1.9999999999997726"/>
    <n v="0"/>
    <n v="0"/>
    <n v="0"/>
    <x v="0"/>
    <x v="0"/>
    <s v="Ventilazione"/>
  </r>
  <r>
    <x v="96"/>
    <x v="13"/>
    <n v="705.14"/>
    <n v="535"/>
    <x v="0"/>
    <m/>
    <n v="0"/>
    <n v="0"/>
    <n v="0"/>
    <n v="300"/>
    <n v="246.9"/>
    <n v="0"/>
    <n v="-246.9"/>
    <n v="0"/>
    <n v="0"/>
    <n v="0"/>
    <n v="535"/>
    <n v="0"/>
    <n v="0"/>
    <n v="0"/>
    <n v="0"/>
    <n v="405.14"/>
    <n v="0"/>
    <n v="0"/>
    <n v="0"/>
    <n v="0"/>
    <n v="0"/>
    <x v="0"/>
    <x v="0"/>
    <s v="Ventilazione"/>
  </r>
  <r>
    <x v="96"/>
    <x v="14"/>
    <n v="10441.670000000002"/>
    <n v="29070.749999999993"/>
    <x v="0"/>
    <n v="283.77999999999997"/>
    <n v="12128.16"/>
    <n v="943.81"/>
    <n v="972.76000000000022"/>
    <n v="807.33000000000015"/>
    <n v="-5075.0500000000011"/>
    <n v="730.77999999999975"/>
    <n v="14697.349999999999"/>
    <n v="172.69000000000051"/>
    <n v="353.81000000000131"/>
    <n v="2626.0999999999985"/>
    <n v="2159.0699999999997"/>
    <n v="1686.17"/>
    <n v="1472.9800000000032"/>
    <n v="214.8100000000004"/>
    <n v="0"/>
    <n v="457.00000000000091"/>
    <n v="2469.5"/>
    <n v="2519.2000000000016"/>
    <n v="-107.83000000000902"/>
    <n v="0"/>
    <n v="0"/>
    <x v="0"/>
    <x v="0"/>
    <s v="Ventilazione"/>
  </r>
  <r>
    <x v="96"/>
    <x v="15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6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7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8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19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20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6"/>
    <x v="21"/>
    <n v="0"/>
    <n v="0"/>
    <x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x v="0"/>
    <s v="Ventilazione"/>
  </r>
  <r>
    <x v="97"/>
    <x v="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2"/>
    <n v="0"/>
    <n v="294.64"/>
    <x v="0"/>
    <m/>
    <m/>
    <m/>
    <m/>
    <m/>
    <m/>
    <m/>
    <m/>
    <n v="0"/>
    <n v="0"/>
    <n v="0"/>
    <n v="294.64"/>
    <n v="0"/>
    <n v="0"/>
    <n v="0"/>
    <n v="0"/>
    <n v="0"/>
    <n v="0"/>
    <n v="0"/>
    <n v="0"/>
    <n v="0"/>
    <n v="0"/>
    <x v="0"/>
    <x v="0"/>
    <s v="Elettropompe"/>
  </r>
  <r>
    <x v="97"/>
    <x v="3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4"/>
    <n v="94185.690000000061"/>
    <n v="110105.11999999994"/>
    <x v="0"/>
    <m/>
    <m/>
    <m/>
    <m/>
    <m/>
    <m/>
    <m/>
    <m/>
    <n v="0"/>
    <n v="0"/>
    <n v="24340.159999999996"/>
    <n v="50488.17"/>
    <n v="29660.410000000011"/>
    <n v="7805.7000000000044"/>
    <n v="3023.9700000000084"/>
    <n v="11268.999999999978"/>
    <n v="20987.780000000006"/>
    <n v="12655.950000000012"/>
    <n v="10318.640000000029"/>
    <n v="22031.569999999934"/>
    <n v="5854.7300000000105"/>
    <n v="43098.540000000095"/>
    <x v="0"/>
    <x v="0"/>
    <s v="Elettropompe"/>
  </r>
  <r>
    <x v="97"/>
    <x v="5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7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8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9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1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2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3"/>
    <n v="617.7600000000001"/>
    <n v="0"/>
    <x v="0"/>
    <m/>
    <m/>
    <m/>
    <m/>
    <m/>
    <m/>
    <m/>
    <m/>
    <n v="0"/>
    <n v="0"/>
    <n v="617.7600000000001"/>
    <n v="0"/>
    <n v="0"/>
    <n v="0"/>
    <n v="0"/>
    <n v="0"/>
    <n v="0"/>
    <n v="0"/>
    <n v="0"/>
    <n v="0"/>
    <n v="0"/>
    <n v="0"/>
    <x v="0"/>
    <x v="0"/>
    <s v="Elettropompe"/>
  </r>
  <r>
    <x v="97"/>
    <x v="14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5"/>
    <n v="13686.460000000001"/>
    <n v="19950.28"/>
    <x v="0"/>
    <m/>
    <m/>
    <m/>
    <m/>
    <m/>
    <m/>
    <m/>
    <m/>
    <n v="0"/>
    <n v="0"/>
    <n v="8405.7900000000009"/>
    <n v="12727.759999999998"/>
    <n v="572.43999999999869"/>
    <n v="3922.1299999999974"/>
    <n v="1352"/>
    <n v="558.2799999999952"/>
    <n v="0"/>
    <n v="857.36000000000422"/>
    <n v="2049.9999999999982"/>
    <n v="578.52000000000044"/>
    <n v="1306.2300000000032"/>
    <n v="2829.1099999999969"/>
    <x v="0"/>
    <x v="0"/>
    <s v="Elettropompe"/>
  </r>
  <r>
    <x v="97"/>
    <x v="16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17"/>
    <n v="7765"/>
    <n v="83506.959999999992"/>
    <x v="0"/>
    <m/>
    <m/>
    <m/>
    <m/>
    <m/>
    <m/>
    <m/>
    <m/>
    <n v="0"/>
    <n v="0"/>
    <n v="7765"/>
    <n v="44614.119999999988"/>
    <n v="0"/>
    <n v="13347.669999999998"/>
    <n v="0"/>
    <n v="15942.229999999989"/>
    <n v="0"/>
    <n v="8352.9400000000169"/>
    <n v="0"/>
    <n v="1250"/>
    <n v="0"/>
    <n v="6797.9899999999907"/>
    <x v="0"/>
    <x v="0"/>
    <s v="Elettropompe"/>
  </r>
  <r>
    <x v="97"/>
    <x v="18"/>
    <n v="92889.149999999965"/>
    <n v="17342.339999999986"/>
    <x v="0"/>
    <m/>
    <m/>
    <m/>
    <m/>
    <m/>
    <m/>
    <m/>
    <m/>
    <n v="0"/>
    <n v="0"/>
    <n v="48312.27"/>
    <n v="12631.2"/>
    <n v="13155.270000000004"/>
    <n v="0"/>
    <n v="9829.7499999999927"/>
    <n v="0"/>
    <n v="6654.0599999999977"/>
    <n v="0"/>
    <n v="10226.659999999989"/>
    <n v="0"/>
    <n v="4711.1399999999849"/>
    <n v="0"/>
    <x v="0"/>
    <x v="0"/>
    <s v="Elettropompe"/>
  </r>
  <r>
    <x v="97"/>
    <x v="19"/>
    <n v="47904.33"/>
    <n v="68671.360000000015"/>
    <x v="0"/>
    <m/>
    <m/>
    <m/>
    <m/>
    <m/>
    <m/>
    <m/>
    <m/>
    <n v="0"/>
    <n v="0"/>
    <n v="17603.539999999994"/>
    <n v="32412.199999999993"/>
    <n v="3135.0400000000045"/>
    <n v="10068.65000000002"/>
    <n v="0"/>
    <n v="2087.75"/>
    <n v="19231.620000000006"/>
    <n v="19592.849999999984"/>
    <n v="5243.1499999999942"/>
    <n v="1818.9300000000076"/>
    <n v="2690.9800000000032"/>
    <n v="1195.0499999999738"/>
    <x v="0"/>
    <x v="0"/>
    <s v="Elettropompe"/>
  </r>
  <r>
    <x v="97"/>
    <x v="20"/>
    <n v="0"/>
    <n v="0"/>
    <x v="0"/>
    <m/>
    <m/>
    <m/>
    <m/>
    <m/>
    <m/>
    <m/>
    <m/>
    <n v="0"/>
    <n v="0"/>
    <n v="0"/>
    <n v="0"/>
    <n v="0"/>
    <n v="0"/>
    <n v="0"/>
    <n v="0"/>
    <n v="0"/>
    <n v="0"/>
    <n v="0"/>
    <n v="0"/>
    <n v="0"/>
    <n v="0"/>
    <x v="0"/>
    <x v="0"/>
    <s v="Elettropompe"/>
  </r>
  <r>
    <x v="97"/>
    <x v="21"/>
    <n v="119861.61"/>
    <n v="115720.68000000001"/>
    <x v="0"/>
    <m/>
    <m/>
    <m/>
    <m/>
    <m/>
    <m/>
    <m/>
    <m/>
    <n v="0"/>
    <n v="0"/>
    <n v="49991.210000000006"/>
    <n v="70767.649999999994"/>
    <n v="24244.790000000008"/>
    <n v="8134.8000000000175"/>
    <n v="11048.309999999983"/>
    <n v="368.97999999999593"/>
    <n v="17739.520000000019"/>
    <n v="25059.680000000022"/>
    <n v="7413.539999999979"/>
    <n v="1965.3299999999726"/>
    <n v="9424.2400000000052"/>
    <n v="8467.0400000000081"/>
    <x v="0"/>
    <x v="0"/>
    <s v="Elettropomp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FF5A55-4B09-4ECA-B289-2A40D4E6A011}" name="Tabella pivot2" cacheId="75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compact="0" outline="1" outlineData="1" compactData="0" multipleFieldFilters="0">
  <location ref="H5:V105" firstHeaderRow="0" firstDataRow="1" firstDataCol="2"/>
  <pivotFields count="38">
    <pivotField axis="axisRow" compact="0" showAll="0" sortType="descending">
      <items count="99">
        <item sd="0" x="7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69"/>
        <item sd="0" x="44"/>
        <item sd="0" x="45"/>
        <item sd="0" x="46"/>
        <item sd="0" x="47"/>
        <item sd="0" x="48"/>
        <item sd="0" x="49"/>
        <item sd="0" x="50"/>
        <item sd="0" x="79"/>
        <item sd="0" x="51"/>
        <item sd="0" x="52"/>
        <item sd="0" x="53"/>
        <item sd="0" x="54"/>
        <item sd="0" x="55"/>
        <item sd="0" x="56"/>
        <item sd="0" x="64"/>
        <item sd="0" x="58"/>
        <item sd="0" x="59"/>
        <item sd="0" x="60"/>
        <item sd="0" x="61"/>
        <item sd="0" x="67"/>
        <item sd="0" x="63"/>
        <item sd="0" x="57"/>
        <item sd="0" x="65"/>
        <item sd="0" x="66"/>
        <item sd="0" x="82"/>
        <item sd="0" x="76"/>
        <item sd="0" x="71"/>
        <item sd="0" x="72"/>
        <item sd="0" x="81"/>
        <item sd="0" x="74"/>
        <item sd="0" x="75"/>
        <item sd="0" x="94"/>
        <item sd="0" x="77"/>
        <item sd="0" x="62"/>
        <item sd="0" x="80"/>
        <item sd="0" x="86"/>
        <item sd="0" x="84"/>
        <item sd="0" x="89"/>
        <item sd="0" x="93"/>
        <item sd="0" x="85"/>
        <item sd="0" x="68"/>
        <item sd="0" x="87"/>
        <item sd="0" x="88"/>
        <item sd="0" x="83"/>
        <item sd="0" x="90"/>
        <item sd="0" x="91"/>
        <item sd="0" x="92"/>
        <item sd="0" x="95"/>
        <item sd="0" x="96"/>
        <item sd="0" x="73"/>
        <item sd="0" x="78"/>
        <item sd="0" x="97"/>
        <item x="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showAll="0">
      <items count="23">
        <item h="1" x="0"/>
        <item h="1" x="1"/>
        <item h="1" sd="0" x="3"/>
        <item h="1" sd="0" x="4"/>
        <item x="5"/>
        <item h="1" sd="0" x="6"/>
        <item h="1" sd="0" x="7"/>
        <item h="1" sd="0" x="8"/>
        <item h="1" x="9"/>
        <item h="1" sd="0" x="10"/>
        <item h="1" sd="0" x="11"/>
        <item h="1" sd="0" x="12"/>
        <item h="1" sd="0" x="13"/>
        <item h="1" x="14"/>
        <item h="1" sd="0" x="15"/>
        <item h="1" x="16"/>
        <item h="1" sd="0" x="17"/>
        <item h="1" sd="0" x="18"/>
        <item h="1" sd="0" x="20"/>
        <item h="1" sd="0" x="21"/>
        <item h="1" sd="0" x="2"/>
        <item h="1" sd="0" x="19"/>
        <item t="default" sd="0"/>
      </items>
    </pivotField>
    <pivotField compact="0" numFmtId="164" showAll="0"/>
    <pivotField dataField="1" compact="0" numFmtId="164" showAll="0"/>
    <pivotField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numFmtId="164" showAll="0"/>
    <pivotField name="GIU 212" dataField="1" compact="0" numFmtId="164" showAll="0"/>
    <pivotField compact="0" numFmtId="164" showAll="0"/>
    <pivotField name="LUG 212" dataField="1" compact="0" numFmtId="164" showAll="0"/>
    <pivotField compact="0" numFmtId="164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dataField="1" compact="0" showAll="0"/>
    <pivotField compact="0" showAl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</pivotFields>
  <rowFields count="2">
    <field x="1"/>
    <field x="0"/>
  </rowFields>
  <rowItems count="100">
    <i>
      <x v="4"/>
    </i>
    <i r="1">
      <x v="51"/>
    </i>
    <i r="1">
      <x v="55"/>
    </i>
    <i r="1">
      <x v="2"/>
    </i>
    <i r="1">
      <x v="54"/>
    </i>
    <i r="1">
      <x v="49"/>
    </i>
    <i r="1">
      <x v="19"/>
    </i>
    <i r="1">
      <x v="53"/>
    </i>
    <i r="1">
      <x v="3"/>
    </i>
    <i r="1">
      <x v="33"/>
    </i>
    <i r="1">
      <x v="70"/>
    </i>
    <i r="1">
      <x v="43"/>
    </i>
    <i r="1">
      <x v="63"/>
    </i>
    <i r="1">
      <x v="35"/>
    </i>
    <i r="1">
      <x/>
    </i>
    <i r="1">
      <x v="76"/>
    </i>
    <i r="1">
      <x v="38"/>
    </i>
    <i r="1">
      <x v="59"/>
    </i>
    <i r="1">
      <x v="36"/>
    </i>
    <i r="1">
      <x v="27"/>
    </i>
    <i r="1">
      <x v="44"/>
    </i>
    <i r="1">
      <x v="72"/>
    </i>
    <i r="1">
      <x v="74"/>
    </i>
    <i r="1">
      <x v="8"/>
    </i>
    <i r="1">
      <x v="24"/>
    </i>
    <i r="1">
      <x v="85"/>
    </i>
    <i r="1">
      <x v="20"/>
    </i>
    <i r="1">
      <x v="87"/>
    </i>
    <i r="1">
      <x v="58"/>
    </i>
    <i r="1">
      <x v="21"/>
    </i>
    <i r="1">
      <x v="66"/>
    </i>
    <i r="1">
      <x v="28"/>
    </i>
    <i r="1">
      <x v="82"/>
    </i>
    <i r="1">
      <x v="29"/>
    </i>
    <i r="1">
      <x v="62"/>
    </i>
    <i r="1">
      <x v="30"/>
    </i>
    <i r="1">
      <x v="13"/>
    </i>
    <i r="1">
      <x v="31"/>
    </i>
    <i r="1">
      <x v="78"/>
    </i>
    <i r="1">
      <x v="32"/>
    </i>
    <i r="1">
      <x v="15"/>
    </i>
    <i r="1">
      <x v="4"/>
    </i>
    <i r="1">
      <x v="60"/>
    </i>
    <i r="1">
      <x v="34"/>
    </i>
    <i r="1">
      <x v="64"/>
    </i>
    <i r="1">
      <x v="5"/>
    </i>
    <i r="1">
      <x v="68"/>
    </i>
    <i r="1">
      <x v="16"/>
    </i>
    <i r="1">
      <x v="25"/>
    </i>
    <i r="1">
      <x v="37"/>
    </i>
    <i r="1">
      <x v="22"/>
    </i>
    <i r="1">
      <x v="17"/>
    </i>
    <i r="1">
      <x v="80"/>
    </i>
    <i r="1">
      <x v="39"/>
    </i>
    <i r="1">
      <x v="84"/>
    </i>
    <i r="1">
      <x v="40"/>
    </i>
    <i r="1">
      <x v="57"/>
    </i>
    <i r="1">
      <x v="41"/>
    </i>
    <i r="1">
      <x v="1"/>
    </i>
    <i r="1">
      <x v="42"/>
    </i>
    <i r="1">
      <x v="61"/>
    </i>
    <i r="1">
      <x v="6"/>
    </i>
    <i r="1">
      <x v="12"/>
    </i>
    <i r="1">
      <x v="18"/>
    </i>
    <i r="1">
      <x v="65"/>
    </i>
    <i r="1">
      <x v="45"/>
    </i>
    <i r="1">
      <x v="67"/>
    </i>
    <i r="1">
      <x v="46"/>
    </i>
    <i r="1">
      <x v="69"/>
    </i>
    <i r="1">
      <x v="47"/>
    </i>
    <i r="1">
      <x v="71"/>
    </i>
    <i r="1">
      <x v="97"/>
    </i>
    <i r="1">
      <x v="73"/>
    </i>
    <i r="1">
      <x v="7"/>
    </i>
    <i r="1">
      <x v="75"/>
    </i>
    <i r="1">
      <x v="50"/>
    </i>
    <i r="1">
      <x v="77"/>
    </i>
    <i r="1">
      <x v="90"/>
    </i>
    <i r="1">
      <x v="79"/>
    </i>
    <i r="1">
      <x v="91"/>
    </i>
    <i r="1">
      <x v="81"/>
    </i>
    <i r="1">
      <x v="93"/>
    </i>
    <i r="1">
      <x v="83"/>
    </i>
    <i r="1">
      <x v="86"/>
    </i>
    <i r="1">
      <x v="26"/>
    </i>
    <i r="1">
      <x v="88"/>
    </i>
    <i r="1">
      <x v="23"/>
    </i>
    <i r="1">
      <x v="95"/>
    </i>
    <i r="1">
      <x v="89"/>
    </i>
    <i r="1">
      <x v="14"/>
    </i>
    <i r="1">
      <x v="56"/>
    </i>
    <i r="1">
      <x v="92"/>
    </i>
    <i r="1">
      <x v="52"/>
    </i>
    <i r="1">
      <x v="94"/>
    </i>
    <i r="1">
      <x v="9"/>
    </i>
    <i r="1">
      <x v="96"/>
    </i>
    <i r="1">
      <x v="10"/>
    </i>
    <i r="1">
      <x v="11"/>
    </i>
    <i r="1">
      <x v="48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Fatt. Progr.2021 " fld="3" baseField="0" baseItem="0"/>
    <dataField name="GEN 21 " fld="6" baseField="0" baseItem="0"/>
    <dataField name="FEB 21 " fld="8" baseField="0" baseItem="0"/>
    <dataField name="MAR 21 " fld="10" baseField="0" baseItem="0"/>
    <dataField name="APR 21 " fld="12" baseField="0" baseItem="0"/>
    <dataField name="MAG 21 " fld="14" baseField="0" baseItem="0"/>
    <dataField name="GIU 21" fld="16" baseField="0" baseItem="0"/>
    <dataField name="LUG 21 " fld="18" baseField="0" baseItem="0"/>
    <dataField name="AGO 21 " fld="20" baseField="1" baseItem="15"/>
    <dataField name="SET 21 " fld="22" baseField="1" baseItem="15"/>
    <dataField name="OTT 21 " fld="24" baseField="1" baseItem="15"/>
    <dataField name="NOV 21 " fld="26" baseField="1" baseItem="15"/>
    <dataField name="DIC 21 " fld="28" baseField="1" baseItem="15"/>
  </dataFields>
  <formats count="21">
    <format dxfId="20">
      <pivotArea field="0" type="button" dataOnly="0" labelOnly="1" outline="0" axis="axisRow" fieldPosition="1"/>
    </format>
    <format dxfId="19">
      <pivotArea field="1" type="button" dataOnly="0" labelOnly="1" outline="0" axis="axisRow" fieldPosition="0"/>
    </format>
    <format dxfId="18">
      <pivotArea field="0" type="button" dataOnly="0" labelOnly="1" outline="0" axis="axisRow" fieldPosition="1"/>
    </format>
    <format dxfId="17">
      <pivotArea field="1" type="button" dataOnly="0" labelOnly="1" outline="0" axis="axisRow" fieldPosition="0"/>
    </format>
    <format dxfId="16">
      <pivotArea field="0" type="button" dataOnly="0" labelOnly="1" outline="0" axis="axisRow" fieldPosition="1"/>
    </format>
    <format dxfId="15">
      <pivotArea field="1" type="button" dataOnly="0" labelOnly="1" outline="0" axis="axisRow" fieldPosition="0"/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1" type="button" dataOnly="0" labelOnly="1" outline="0" axis="axisRow" fieldPosition="0"/>
    </format>
    <format dxfId="9">
      <pivotArea field="0" type="button" dataOnly="0" labelOnly="1" outline="0" axis="axisRow" fieldPosition="1"/>
    </format>
    <format dxfId="8">
      <pivotArea dataOnly="0" labelOnly="1" outline="0" fieldPosition="0">
        <references count="1">
          <reference field="1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2">
          <reference field="0" count="50">
            <x v="0"/>
            <x v="1"/>
            <x v="2"/>
            <x v="3"/>
            <x v="8"/>
            <x v="11"/>
            <x v="12"/>
            <x v="13"/>
            <x v="14"/>
            <x v="18"/>
            <x v="19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3"/>
            <x v="48"/>
            <x v="51"/>
            <x v="57"/>
            <x v="59"/>
            <x v="61"/>
            <x v="62"/>
            <x v="63"/>
            <x v="64"/>
            <x v="65"/>
            <x v="67"/>
            <x v="69"/>
            <x v="70"/>
            <x v="71"/>
            <x v="73"/>
            <x v="75"/>
            <x v="77"/>
            <x v="79"/>
            <x v="81"/>
            <x v="87"/>
            <x v="88"/>
          </reference>
          <reference field="1" count="0" selected="0"/>
        </references>
      </pivotArea>
    </format>
    <format dxfId="5">
      <pivotArea dataOnly="0" labelOnly="1" outline="0" fieldPosition="0">
        <references count="2">
          <reference field="0" count="47">
            <x v="4"/>
            <x v="5"/>
            <x v="6"/>
            <x v="7"/>
            <x v="9"/>
            <x v="10"/>
            <x v="15"/>
            <x v="16"/>
            <x v="17"/>
            <x v="20"/>
            <x v="22"/>
            <x v="40"/>
            <x v="41"/>
            <x v="42"/>
            <x v="44"/>
            <x v="45"/>
            <x v="46"/>
            <x v="47"/>
            <x v="49"/>
            <x v="50"/>
            <x v="52"/>
            <x v="53"/>
            <x v="54"/>
            <x v="55"/>
            <x v="56"/>
            <x v="58"/>
            <x v="60"/>
            <x v="66"/>
            <x v="68"/>
            <x v="72"/>
            <x v="74"/>
            <x v="76"/>
            <x v="78"/>
            <x v="80"/>
            <x v="82"/>
            <x v="83"/>
            <x v="84"/>
            <x v="85"/>
            <x v="86"/>
            <x v="89"/>
            <x v="90"/>
            <x v="91"/>
            <x v="92"/>
            <x v="93"/>
            <x v="94"/>
            <x v="95"/>
            <x v="96"/>
          </reference>
          <reference field="1" count="0" selected="0"/>
        </references>
      </pivotArea>
    </format>
    <format dxfId="4">
      <pivotArea dataOnly="0" labelOnly="1" outline="0" fieldPosition="0">
        <references count="1">
          <reference field="4294967294" count="11">
            <x v="0"/>
            <x v="1"/>
            <x v="2"/>
            <x v="3"/>
            <x v="4"/>
            <x v="5"/>
            <x v="8"/>
            <x v="9"/>
            <x v="10"/>
            <x v="11"/>
            <x v="12"/>
          </reference>
        </references>
      </pivotArea>
    </format>
    <format dxfId="3">
      <pivotArea field="1" type="button" dataOnly="0" labelOnly="1" outline="0" axis="axisRow" fieldPosition="0"/>
    </format>
    <format dxfId="2">
      <pivotArea field="0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8"/>
            <x v="9"/>
            <x v="10"/>
            <x v="11"/>
            <x v="12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DCA159-E748-4ACC-A234-F62C7042B3D9}" name="Tabella pivot1" cacheId="72" applyNumberFormats="0" applyBorderFormats="0" applyFontFormats="0" applyPatternFormats="0" applyAlignmentFormats="0" applyWidthHeightFormats="1" dataCaption="Valori" updatedVersion="7" minRefreshableVersion="3" useAutoFormatting="1" itemPrintTitles="1" createdVersion="6" indent="0" compact="0" outline="1" outlineData="1" compactData="0" multipleFieldFilters="0" chartFormat="1">
  <location ref="A5:F105" firstHeaderRow="0" firstDataRow="1" firstDataCol="2"/>
  <pivotFields count="38">
    <pivotField axis="axisRow" compact="0" showAll="0" sortType="descending">
      <items count="101">
        <item sd="0" x="70"/>
        <item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69"/>
        <item sd="0" x="44"/>
        <item sd="0" x="45"/>
        <item sd="0" x="46"/>
        <item sd="0" x="47"/>
        <item sd="0" x="48"/>
        <item sd="0" x="49"/>
        <item sd="0" x="50"/>
        <item sd="0" x="79"/>
        <item sd="0" x="51"/>
        <item sd="0" x="52"/>
        <item sd="0" x="53"/>
        <item sd="0" x="54"/>
        <item sd="0" x="55"/>
        <item sd="0" x="56"/>
        <item sd="0" x="64"/>
        <item sd="0" x="58"/>
        <item sd="0" x="59"/>
        <item sd="0" x="60"/>
        <item sd="0" x="61"/>
        <item sd="0" x="67"/>
        <item sd="0" x="63"/>
        <item sd="0" x="57"/>
        <item sd="0" x="65"/>
        <item sd="0" x="66"/>
        <item sd="0" x="82"/>
        <item sd="0" x="76"/>
        <item sd="0" x="71"/>
        <item sd="0" x="72"/>
        <item sd="0" x="81"/>
        <item sd="0" x="74"/>
        <item sd="0" x="75"/>
        <item sd="0" x="94"/>
        <item sd="0" x="77"/>
        <item sd="0" x="62"/>
        <item sd="0" x="80"/>
        <item sd="0" x="86"/>
        <item sd="0" x="84"/>
        <item sd="0" x="89"/>
        <item sd="0" x="93"/>
        <item sd="0" x="85"/>
        <item sd="0" x="68"/>
        <item sd="0" x="87"/>
        <item sd="0" x="88"/>
        <item sd="0" x="83"/>
        <item sd="0" x="90"/>
        <item sd="0" x="91"/>
        <item sd="0" x="92"/>
        <item sd="0" x="95"/>
        <item sd="0" x="96"/>
        <item sd="0" x="73"/>
        <item sd="0" x="78"/>
        <item sd="0" x="97"/>
        <item m="1" x="98"/>
        <item m="1" x="99"/>
        <item x="27"/>
        <item t="default" sd="0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compact="0" showAll="0" sortType="ascending">
      <items count="24"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m="1" x="22"/>
        <item t="default"/>
      </items>
    </pivotField>
    <pivotField dataField="1" compact="0" numFmtId="164" showAll="0"/>
    <pivotField dataField="1" compact="0" numFmtId="164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numFmtId="164" showAll="0"/>
    <pivotField compact="0" numFmtId="164" showAll="0"/>
    <pivotField compact="0" numFmtId="164" showAll="0"/>
    <pivotField compact="0" numFmtId="164" showAll="0"/>
    <pivotField compact="0" numFmtId="164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dataField="1" compact="0" dragToRow="0" dragToCol="0" dragToPage="0" showAll="0" defaultSubtotal="0"/>
    <pivotField dataField="1"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  <pivotField compact="0" dragToRow="0" dragToCol="0" dragToPage="0" showAll="0" defaultSubtotal="0"/>
  </pivotFields>
  <rowFields count="2">
    <field x="1"/>
    <field x="0"/>
  </rowFields>
  <rowItems count="100">
    <i>
      <x v="5"/>
    </i>
    <i r="1">
      <x v="51"/>
    </i>
    <i r="1">
      <x v="55"/>
    </i>
    <i r="1">
      <x v="3"/>
    </i>
    <i r="1">
      <x v="54"/>
    </i>
    <i r="1">
      <x v="49"/>
    </i>
    <i r="1">
      <x v="20"/>
    </i>
    <i r="1">
      <x v="53"/>
    </i>
    <i r="1">
      <x v="4"/>
    </i>
    <i r="1">
      <x v="33"/>
    </i>
    <i r="1">
      <x v="70"/>
    </i>
    <i r="1">
      <x v="43"/>
    </i>
    <i r="1">
      <x v="63"/>
    </i>
    <i r="1">
      <x v="35"/>
    </i>
    <i r="1">
      <x/>
    </i>
    <i r="1">
      <x v="76"/>
    </i>
    <i r="1">
      <x v="38"/>
    </i>
    <i r="1">
      <x v="59"/>
    </i>
    <i r="1">
      <x v="36"/>
    </i>
    <i r="1">
      <x v="99"/>
    </i>
    <i r="1">
      <x v="44"/>
    </i>
    <i r="1">
      <x v="72"/>
    </i>
    <i r="1">
      <x v="74"/>
    </i>
    <i r="1">
      <x v="9"/>
    </i>
    <i r="1">
      <x v="25"/>
    </i>
    <i r="1">
      <x v="85"/>
    </i>
    <i r="1">
      <x v="21"/>
    </i>
    <i r="1">
      <x v="87"/>
    </i>
    <i r="1">
      <x v="23"/>
    </i>
    <i r="1">
      <x v="24"/>
    </i>
    <i r="1">
      <x v="66"/>
    </i>
    <i r="1">
      <x v="28"/>
    </i>
    <i r="1">
      <x v="82"/>
    </i>
    <i r="1">
      <x v="29"/>
    </i>
    <i r="1">
      <x v="62"/>
    </i>
    <i r="1">
      <x v="30"/>
    </i>
    <i r="1">
      <x v="13"/>
    </i>
    <i r="1">
      <x v="31"/>
    </i>
    <i r="1">
      <x v="78"/>
    </i>
    <i r="1">
      <x v="32"/>
    </i>
    <i r="1">
      <x v="27"/>
    </i>
    <i r="1">
      <x v="2"/>
    </i>
    <i r="1">
      <x v="60"/>
    </i>
    <i r="1">
      <x v="34"/>
    </i>
    <i r="1">
      <x v="64"/>
    </i>
    <i r="1">
      <x v="5"/>
    </i>
    <i r="1">
      <x v="68"/>
    </i>
    <i r="1">
      <x v="15"/>
    </i>
    <i r="1">
      <x v="1"/>
    </i>
    <i r="1">
      <x v="37"/>
    </i>
    <i r="1">
      <x v="22"/>
    </i>
    <i r="1">
      <x v="16"/>
    </i>
    <i r="1">
      <x v="80"/>
    </i>
    <i r="1">
      <x v="39"/>
    </i>
    <i r="1">
      <x v="84"/>
    </i>
    <i r="1">
      <x v="40"/>
    </i>
    <i r="1">
      <x v="92"/>
    </i>
    <i r="1">
      <x v="41"/>
    </i>
    <i r="1">
      <x v="19"/>
    </i>
    <i r="1">
      <x v="42"/>
    </i>
    <i r="1">
      <x v="61"/>
    </i>
    <i r="1">
      <x v="6"/>
    </i>
    <i r="1">
      <x v="12"/>
    </i>
    <i r="1">
      <x v="17"/>
    </i>
    <i r="1">
      <x v="65"/>
    </i>
    <i r="1">
      <x v="45"/>
    </i>
    <i r="1">
      <x v="67"/>
    </i>
    <i r="1">
      <x v="46"/>
    </i>
    <i r="1">
      <x v="69"/>
    </i>
    <i r="1">
      <x v="47"/>
    </i>
    <i r="1">
      <x v="71"/>
    </i>
    <i r="1">
      <x v="18"/>
    </i>
    <i r="1">
      <x v="73"/>
    </i>
    <i r="1">
      <x v="7"/>
    </i>
    <i r="1">
      <x v="75"/>
    </i>
    <i r="1">
      <x v="50"/>
    </i>
    <i r="1">
      <x v="77"/>
    </i>
    <i r="1">
      <x v="8"/>
    </i>
    <i r="1">
      <x v="79"/>
    </i>
    <i r="1">
      <x v="52"/>
    </i>
    <i r="1">
      <x v="81"/>
    </i>
    <i r="1">
      <x v="94"/>
    </i>
    <i r="1">
      <x v="83"/>
    </i>
    <i r="1">
      <x v="86"/>
    </i>
    <i r="1">
      <x v="26"/>
    </i>
    <i r="1">
      <x v="88"/>
    </i>
    <i r="1">
      <x v="90"/>
    </i>
    <i r="1">
      <x v="95"/>
    </i>
    <i r="1">
      <x v="89"/>
    </i>
    <i r="1">
      <x v="14"/>
    </i>
    <i r="1">
      <x v="91"/>
    </i>
    <i r="1">
      <x v="56"/>
    </i>
    <i r="1">
      <x v="93"/>
    </i>
    <i r="1">
      <x v="57"/>
    </i>
    <i r="1">
      <x v="58"/>
    </i>
    <i r="1">
      <x v="96"/>
    </i>
    <i r="1">
      <x v="10"/>
    </i>
    <i r="1">
      <x v="11"/>
    </i>
    <i r="1">
      <x v="4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Fatt. Progr.2020 " fld="2" baseField="0" baseItem="0" numFmtId="165"/>
    <dataField name="Fatt. Progr.2021 " fld="3" baseField="0" baseItem="0" numFmtId="165"/>
    <dataField name="Δ € Fatt. Progr " fld="29" baseField="0" baseItem="0" numFmtId="165"/>
    <dataField name="Δ % Fatt. Progr " fld="30" baseField="0" baseItem="0" numFmtId="10"/>
  </dataFields>
  <formats count="22">
    <format dxfId="4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1">
      <pivotArea outline="0" fieldPosition="0">
        <references count="1">
          <reference field="4294967294" count="1">
            <x v="0"/>
          </reference>
        </references>
      </pivotArea>
    </format>
    <format dxfId="40">
      <pivotArea outline="0" fieldPosition="0">
        <references count="1">
          <reference field="4294967294" count="1" selected="0">
            <x v="3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8">
      <pivotArea field="0" type="button" dataOnly="0" labelOnly="1" outline="0" axis="axisRow" fieldPosition="1"/>
    </format>
    <format dxfId="37">
      <pivotArea field="1" type="button" dataOnly="0" labelOnly="1" outline="0" axis="axisRow" fieldPosition="0"/>
    </format>
    <format dxfId="36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5">
      <pivotArea field="0" type="button" dataOnly="0" labelOnly="1" outline="0" axis="axisRow" fieldPosition="1"/>
    </format>
    <format dxfId="34">
      <pivotArea field="1" type="button" dataOnly="0" labelOnly="1" outline="0" axis="axisRow" fieldPosition="0"/>
    </format>
    <format dxfId="33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32">
      <pivotArea field="0" type="button" dataOnly="0" labelOnly="1" outline="0" axis="axisRow" fieldPosition="1"/>
    </format>
    <format dxfId="31">
      <pivotArea field="1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3">
            <x v="0"/>
            <x v="2"/>
            <x v="3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8">
      <pivotArea outline="0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field="1" type="button" dataOnly="0" labelOnly="1" outline="0" axis="axisRow" fieldPosition="0"/>
    </format>
    <format dxfId="25">
      <pivotArea field="0" type="button" dataOnly="0" labelOnly="1" outline="0" axis="axisRow" fieldPosition="1"/>
    </format>
    <format dxfId="2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3">
      <pivotArea field="1" type="button" dataOnly="0" labelOnly="1" outline="0" axis="axisRow" fieldPosition="0"/>
    </format>
    <format dxfId="22">
      <pivotArea field="0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2:AM140"/>
  <sheetViews>
    <sheetView tabSelected="1" workbookViewId="0">
      <selection activeCell="C7" sqref="C7"/>
    </sheetView>
  </sheetViews>
  <sheetFormatPr defaultRowHeight="14.4" x14ac:dyDescent="0.3"/>
  <cols>
    <col min="1" max="1" width="19.44140625" style="1" customWidth="1"/>
    <col min="2" max="2" width="28.33203125" style="1" bestFit="1" customWidth="1"/>
    <col min="3" max="3" width="11.88671875" style="1" bestFit="1" customWidth="1"/>
    <col min="4" max="4" width="12.88671875" style="1" bestFit="1" customWidth="1"/>
    <col min="5" max="5" width="13.33203125" style="1" bestFit="1" customWidth="1"/>
    <col min="6" max="6" width="8.5546875" style="1" bestFit="1" customWidth="1"/>
    <col min="7" max="7" width="16.33203125" style="1" bestFit="1" customWidth="1"/>
    <col min="8" max="8" width="18.33203125" style="1" bestFit="1" customWidth="1"/>
    <col min="9" max="9" width="28.33203125" style="1" bestFit="1" customWidth="1"/>
    <col min="10" max="10" width="16.21875" style="2" bestFit="1" customWidth="1"/>
    <col min="11" max="11" width="10.88671875" style="2" bestFit="1" customWidth="1"/>
    <col min="12" max="13" width="11.88671875" style="2" bestFit="1" customWidth="1"/>
    <col min="14" max="14" width="10.88671875" style="2" bestFit="1" customWidth="1"/>
    <col min="15" max="15" width="11.88671875" style="2" bestFit="1" customWidth="1"/>
    <col min="16" max="17" width="10.88671875" style="1" bestFit="1" customWidth="1"/>
    <col min="18" max="18" width="9.33203125" style="1" bestFit="1" customWidth="1"/>
    <col min="19" max="20" width="11.88671875" style="1" bestFit="1" customWidth="1"/>
    <col min="21" max="21" width="10.88671875" style="1" bestFit="1" customWidth="1"/>
    <col min="22" max="22" width="6.77734375" style="1" bestFit="1" customWidth="1"/>
    <col min="23" max="23" width="6.88671875" style="1" bestFit="1" customWidth="1"/>
    <col min="24" max="26" width="6.88671875" style="1" customWidth="1"/>
    <col min="27" max="36" width="11.44140625" style="1" customWidth="1"/>
    <col min="37" max="37" width="13.109375" style="1" bestFit="1" customWidth="1"/>
    <col min="38" max="39" width="11.44140625" style="1" customWidth="1"/>
  </cols>
  <sheetData>
    <row r="2" spans="1:39" ht="14.25" customHeight="1" x14ac:dyDescent="0.3"/>
    <row r="3" spans="1:39" hidden="1" x14ac:dyDescent="0.3"/>
    <row r="4" spans="1:39" ht="36.75" customHeight="1" x14ac:dyDescent="0.3">
      <c r="A4" s="31" t="s">
        <v>139</v>
      </c>
      <c r="B4" s="31"/>
      <c r="C4" s="31"/>
      <c r="D4" s="31"/>
      <c r="E4" s="31"/>
      <c r="F4" s="31"/>
      <c r="H4" s="31" t="s">
        <v>107</v>
      </c>
      <c r="I4" s="31"/>
      <c r="J4" s="31"/>
      <c r="K4" s="31"/>
      <c r="L4" s="31"/>
      <c r="M4" s="31"/>
      <c r="N4" s="31"/>
      <c r="O4" s="31"/>
      <c r="AA4" s="31" t="s">
        <v>107</v>
      </c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39" s="14" customFormat="1" ht="28.8" x14ac:dyDescent="0.3">
      <c r="A5" s="3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1"/>
      <c r="H5" s="3" t="s">
        <v>0</v>
      </c>
      <c r="I5" s="3" t="s">
        <v>1</v>
      </c>
      <c r="J5" s="11" t="s">
        <v>3</v>
      </c>
      <c r="K5" s="11" t="s">
        <v>102</v>
      </c>
      <c r="L5" s="11" t="s">
        <v>103</v>
      </c>
      <c r="M5" s="11" t="s">
        <v>104</v>
      </c>
      <c r="N5" s="11" t="s">
        <v>105</v>
      </c>
      <c r="O5" s="11" t="s">
        <v>106</v>
      </c>
      <c r="P5" s="10" t="s">
        <v>117</v>
      </c>
      <c r="Q5" s="11" t="s">
        <v>109</v>
      </c>
      <c r="R5" s="10" t="s">
        <v>110</v>
      </c>
      <c r="S5" s="10" t="s">
        <v>111</v>
      </c>
      <c r="T5" s="10" t="s">
        <v>112</v>
      </c>
      <c r="U5" s="10" t="s">
        <v>113</v>
      </c>
      <c r="V5" s="10" t="s">
        <v>114</v>
      </c>
      <c r="W5" s="1"/>
      <c r="X5" s="10"/>
      <c r="Y5" s="10"/>
      <c r="Z5" s="10"/>
      <c r="AA5" s="12" t="s">
        <v>102</v>
      </c>
      <c r="AB5" s="12" t="s">
        <v>103</v>
      </c>
      <c r="AC5" s="12" t="s">
        <v>104</v>
      </c>
      <c r="AD5" s="12" t="s">
        <v>105</v>
      </c>
      <c r="AE5" s="12" t="s">
        <v>106</v>
      </c>
      <c r="AF5" s="13" t="s">
        <v>108</v>
      </c>
      <c r="AG5" s="13" t="s">
        <v>109</v>
      </c>
      <c r="AH5" s="13" t="s">
        <v>110</v>
      </c>
      <c r="AI5" s="13" t="s">
        <v>111</v>
      </c>
      <c r="AJ5" s="13" t="s">
        <v>112</v>
      </c>
      <c r="AK5" s="13" t="s">
        <v>113</v>
      </c>
      <c r="AL5" s="13" t="s">
        <v>114</v>
      </c>
      <c r="AM5" s="10"/>
    </row>
    <row r="6" spans="1:39" x14ac:dyDescent="0.3">
      <c r="A6" t="s">
        <v>136</v>
      </c>
      <c r="B6"/>
      <c r="C6" s="8">
        <v>67592.591890849857</v>
      </c>
      <c r="D6" s="8">
        <v>113786.15443859331</v>
      </c>
      <c r="E6" s="8">
        <v>46193.562547743451</v>
      </c>
      <c r="F6" s="9">
        <v>0.68341161739052603</v>
      </c>
      <c r="H6" s="1" t="s">
        <v>136</v>
      </c>
      <c r="J6" s="2">
        <v>113786.15443859331</v>
      </c>
      <c r="K6" s="2">
        <v>5848.42</v>
      </c>
      <c r="L6" s="2">
        <v>10615.74</v>
      </c>
      <c r="M6" s="2">
        <v>15310.63</v>
      </c>
      <c r="N6" s="2">
        <v>6837.4200000000019</v>
      </c>
      <c r="O6" s="2">
        <v>13798.179999999998</v>
      </c>
      <c r="P6" s="2">
        <v>8725.26</v>
      </c>
      <c r="Q6" s="2">
        <v>7734.8899999999994</v>
      </c>
      <c r="R6" s="2">
        <v>678.9399999999996</v>
      </c>
      <c r="S6" s="2">
        <v>14440.710000000001</v>
      </c>
      <c r="T6" s="2">
        <v>22652.170000000002</v>
      </c>
      <c r="U6" s="2">
        <v>5014.67</v>
      </c>
      <c r="V6" s="2"/>
      <c r="X6" s="2"/>
      <c r="Y6" s="2"/>
      <c r="Z6" s="2"/>
      <c r="AA6" s="6">
        <f>K6</f>
        <v>5848.42</v>
      </c>
      <c r="AB6" s="6">
        <f t="shared" ref="AB6:AL6" si="0">L6</f>
        <v>10615.74</v>
      </c>
      <c r="AC6" s="6">
        <f t="shared" si="0"/>
        <v>15310.63</v>
      </c>
      <c r="AD6" s="6">
        <f t="shared" si="0"/>
        <v>6837.4200000000019</v>
      </c>
      <c r="AE6" s="6">
        <f t="shared" si="0"/>
        <v>13798.179999999998</v>
      </c>
      <c r="AF6" s="6">
        <f t="shared" si="0"/>
        <v>8725.26</v>
      </c>
      <c r="AG6" s="6">
        <f t="shared" si="0"/>
        <v>7734.8899999999994</v>
      </c>
      <c r="AH6" s="6">
        <f t="shared" si="0"/>
        <v>678.9399999999996</v>
      </c>
      <c r="AI6" s="6">
        <f t="shared" si="0"/>
        <v>14440.710000000001</v>
      </c>
      <c r="AJ6" s="6">
        <f t="shared" si="0"/>
        <v>22652.170000000002</v>
      </c>
      <c r="AK6" s="6">
        <f t="shared" si="0"/>
        <v>5014.67</v>
      </c>
      <c r="AL6" s="6">
        <f t="shared" si="0"/>
        <v>0</v>
      </c>
    </row>
    <row r="7" spans="1:39" x14ac:dyDescent="0.3">
      <c r="A7"/>
      <c r="B7" t="s">
        <v>7</v>
      </c>
      <c r="C7" s="8">
        <v>10536.59</v>
      </c>
      <c r="D7" s="8">
        <v>46004.91</v>
      </c>
      <c r="E7" s="8">
        <v>35468.320000000007</v>
      </c>
      <c r="F7" s="9">
        <v>3.3662048157895486</v>
      </c>
      <c r="I7" s="1" t="s">
        <v>7</v>
      </c>
      <c r="J7" s="2">
        <v>46004.91</v>
      </c>
      <c r="K7" s="2">
        <v>3786.73</v>
      </c>
      <c r="L7" s="2">
        <v>0</v>
      </c>
      <c r="M7" s="2">
        <v>9739.4</v>
      </c>
      <c r="N7" s="2">
        <v>4020.0000000000018</v>
      </c>
      <c r="O7" s="2">
        <v>253.45999999999913</v>
      </c>
      <c r="P7" s="2">
        <v>650</v>
      </c>
      <c r="Q7" s="2">
        <v>3600</v>
      </c>
      <c r="R7" s="2">
        <v>0</v>
      </c>
      <c r="S7" s="2">
        <v>9239</v>
      </c>
      <c r="T7" s="2">
        <v>14716.320000000003</v>
      </c>
      <c r="U7" s="2">
        <v>0</v>
      </c>
      <c r="V7" s="2"/>
      <c r="X7" s="2"/>
      <c r="Y7" s="2"/>
      <c r="Z7" s="2"/>
    </row>
    <row r="8" spans="1:39" x14ac:dyDescent="0.3">
      <c r="A8"/>
      <c r="B8" t="s">
        <v>94</v>
      </c>
      <c r="C8" s="8">
        <v>4800.5</v>
      </c>
      <c r="D8" s="8">
        <v>11493.210000000001</v>
      </c>
      <c r="E8" s="8">
        <v>6692.7100000000009</v>
      </c>
      <c r="F8" s="9">
        <v>1.3941693573586087</v>
      </c>
      <c r="I8" s="1" t="s">
        <v>94</v>
      </c>
      <c r="J8" s="2">
        <v>11493.210000000001</v>
      </c>
      <c r="L8" s="2">
        <v>0</v>
      </c>
      <c r="M8" s="2">
        <v>0</v>
      </c>
      <c r="N8" s="2">
        <v>0</v>
      </c>
      <c r="O8" s="2">
        <v>5082.95</v>
      </c>
      <c r="P8" s="2">
        <v>1601.4000000000005</v>
      </c>
      <c r="Q8" s="2">
        <v>1154.3999999999996</v>
      </c>
      <c r="R8" s="2">
        <v>0</v>
      </c>
      <c r="S8" s="2">
        <v>2710.76</v>
      </c>
      <c r="T8" s="2">
        <v>525.20000000000073</v>
      </c>
      <c r="U8" s="2">
        <v>2108.6000000000004</v>
      </c>
      <c r="V8" s="2"/>
      <c r="X8" s="2"/>
      <c r="Y8" s="2"/>
      <c r="Z8" s="2"/>
    </row>
    <row r="9" spans="1:39" x14ac:dyDescent="0.3">
      <c r="A9"/>
      <c r="B9" t="s">
        <v>28</v>
      </c>
      <c r="C9" s="8">
        <v>1967.3700000000001</v>
      </c>
      <c r="D9" s="8">
        <v>6466.66</v>
      </c>
      <c r="E9" s="8">
        <v>4499.29</v>
      </c>
      <c r="F9" s="9">
        <v>2.286956698536625</v>
      </c>
      <c r="I9" s="1" t="s">
        <v>28</v>
      </c>
      <c r="J9" s="2">
        <v>6466.66</v>
      </c>
      <c r="K9" s="2">
        <v>779.24</v>
      </c>
      <c r="L9" s="2">
        <v>0</v>
      </c>
      <c r="N9" s="2">
        <v>620.4</v>
      </c>
      <c r="O9" s="2">
        <v>802.35</v>
      </c>
      <c r="P9" s="2">
        <v>1284.52</v>
      </c>
      <c r="Q9" s="2">
        <v>1287.6600000000001</v>
      </c>
      <c r="R9" s="2"/>
      <c r="S9" s="2">
        <v>591.14999999999964</v>
      </c>
      <c r="T9" s="2">
        <v>1101.3400000000001</v>
      </c>
      <c r="U9" s="2">
        <v>0</v>
      </c>
      <c r="V9" s="2"/>
      <c r="X9" s="2"/>
      <c r="Y9" s="2"/>
      <c r="Z9" s="2"/>
    </row>
    <row r="10" spans="1:39" x14ac:dyDescent="0.3">
      <c r="A10"/>
      <c r="B10" t="s">
        <v>92</v>
      </c>
      <c r="C10" s="8">
        <v>2677.27</v>
      </c>
      <c r="D10" s="8">
        <v>6006.6</v>
      </c>
      <c r="E10" s="8">
        <v>3329.3300000000004</v>
      </c>
      <c r="F10" s="9">
        <v>1.243554068136572</v>
      </c>
      <c r="I10" s="1" t="s">
        <v>92</v>
      </c>
      <c r="J10" s="2">
        <v>6006.6</v>
      </c>
      <c r="K10" s="2">
        <v>540.71</v>
      </c>
      <c r="L10" s="2">
        <v>558.54999999999995</v>
      </c>
      <c r="M10" s="2">
        <v>800.49</v>
      </c>
      <c r="N10" s="2">
        <v>0</v>
      </c>
      <c r="O10" s="2">
        <v>2084.73</v>
      </c>
      <c r="P10" s="2">
        <v>759.95999999999958</v>
      </c>
      <c r="Q10" s="2">
        <v>0</v>
      </c>
      <c r="R10" s="2">
        <v>0</v>
      </c>
      <c r="S10" s="2">
        <v>0</v>
      </c>
      <c r="T10" s="2">
        <v>726.89000000000033</v>
      </c>
      <c r="U10" s="2">
        <v>1324.0699999999997</v>
      </c>
      <c r="V10" s="2"/>
      <c r="X10" s="2"/>
      <c r="Y10" s="2"/>
      <c r="Z10" s="2"/>
    </row>
    <row r="11" spans="1:39" x14ac:dyDescent="0.3">
      <c r="A11"/>
      <c r="B11" t="s">
        <v>101</v>
      </c>
      <c r="C11" s="8">
        <v>2466</v>
      </c>
      <c r="D11" s="8">
        <v>5063</v>
      </c>
      <c r="E11" s="8">
        <v>2597</v>
      </c>
      <c r="F11" s="9">
        <v>1.0531224655312248</v>
      </c>
      <c r="I11" s="1" t="s">
        <v>101</v>
      </c>
      <c r="J11" s="2">
        <v>5063</v>
      </c>
      <c r="L11" s="2">
        <v>68.52</v>
      </c>
      <c r="M11" s="2">
        <v>933.48</v>
      </c>
      <c r="N11" s="2">
        <v>126</v>
      </c>
      <c r="O11" s="2">
        <v>1181</v>
      </c>
      <c r="P11" s="2">
        <v>0</v>
      </c>
      <c r="Q11" s="2">
        <v>793</v>
      </c>
      <c r="R11" s="2">
        <v>69</v>
      </c>
      <c r="S11" s="2">
        <v>0</v>
      </c>
      <c r="T11" s="2">
        <v>971</v>
      </c>
      <c r="U11" s="2">
        <v>0</v>
      </c>
      <c r="V11" s="2"/>
      <c r="X11" s="2"/>
      <c r="Y11" s="2"/>
      <c r="Z11" s="2"/>
    </row>
    <row r="12" spans="1:39" x14ac:dyDescent="0.3">
      <c r="A12"/>
      <c r="B12" t="s">
        <v>14</v>
      </c>
      <c r="C12" s="8">
        <v>2887.21</v>
      </c>
      <c r="D12" s="8">
        <v>3834.2100000000009</v>
      </c>
      <c r="E12" s="8">
        <v>947.00000000000091</v>
      </c>
      <c r="F12" s="9">
        <v>0.32799830978695721</v>
      </c>
      <c r="I12" s="1" t="s">
        <v>14</v>
      </c>
      <c r="J12" s="2">
        <v>3834.2100000000009</v>
      </c>
      <c r="L12" s="2">
        <v>0</v>
      </c>
      <c r="M12" s="2">
        <v>269.77999999999997</v>
      </c>
      <c r="N12" s="2">
        <v>0</v>
      </c>
      <c r="O12" s="2">
        <v>1687.8700000000001</v>
      </c>
      <c r="P12" s="2">
        <v>635.46000000000095</v>
      </c>
      <c r="Q12" s="2">
        <v>0</v>
      </c>
      <c r="R12" s="2">
        <v>224.27999999999975</v>
      </c>
      <c r="S12" s="2">
        <v>-224.27999999999975</v>
      </c>
      <c r="T12" s="2">
        <v>411.17999999999984</v>
      </c>
      <c r="U12" s="2">
        <v>143.73000000000002</v>
      </c>
      <c r="V12" s="2"/>
      <c r="X12" s="2"/>
      <c r="Y12" s="2"/>
      <c r="Z12" s="2"/>
    </row>
    <row r="13" spans="1:39" x14ac:dyDescent="0.3">
      <c r="A13"/>
      <c r="B13" t="s">
        <v>90</v>
      </c>
      <c r="C13" s="8">
        <v>0</v>
      </c>
      <c r="D13" s="8">
        <v>3479.68</v>
      </c>
      <c r="E13" s="8">
        <v>3479.68</v>
      </c>
      <c r="F13" s="9" t="e">
        <v>#DIV/0!</v>
      </c>
      <c r="I13" s="1" t="s">
        <v>90</v>
      </c>
      <c r="J13" s="2">
        <v>3479.68</v>
      </c>
      <c r="L13" s="2">
        <v>2892.69</v>
      </c>
      <c r="M13" s="2">
        <v>0</v>
      </c>
      <c r="N13" s="2">
        <v>0</v>
      </c>
      <c r="O13" s="2">
        <v>0</v>
      </c>
      <c r="P13" s="2">
        <v>586.98999999999978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/>
      <c r="X13" s="2"/>
      <c r="Y13" s="2"/>
      <c r="Z13" s="2"/>
    </row>
    <row r="14" spans="1:39" x14ac:dyDescent="0.3">
      <c r="A14"/>
      <c r="B14" t="s">
        <v>53</v>
      </c>
      <c r="C14" s="8">
        <v>4260.01</v>
      </c>
      <c r="D14" s="8">
        <v>3345.2200000000003</v>
      </c>
      <c r="E14" s="8">
        <v>-914.79</v>
      </c>
      <c r="F14" s="9">
        <v>-0.21473893253771703</v>
      </c>
      <c r="I14" s="1" t="s">
        <v>53</v>
      </c>
      <c r="J14" s="2">
        <v>3345.2200000000003</v>
      </c>
      <c r="L14" s="2">
        <v>333.88</v>
      </c>
      <c r="M14" s="2">
        <v>324.76</v>
      </c>
      <c r="N14" s="2">
        <v>1004.65</v>
      </c>
      <c r="O14" s="2">
        <v>0</v>
      </c>
      <c r="P14" s="2">
        <v>678.47000000000025</v>
      </c>
      <c r="Q14" s="2">
        <v>0</v>
      </c>
      <c r="R14" s="2">
        <v>0</v>
      </c>
      <c r="S14" s="2">
        <v>368.07999999999993</v>
      </c>
      <c r="T14" s="2">
        <v>368.07999999999993</v>
      </c>
      <c r="U14" s="2">
        <v>390.88000000000011</v>
      </c>
      <c r="V14" s="2"/>
      <c r="X14" s="2"/>
      <c r="Y14" s="2"/>
      <c r="Z14" s="2"/>
    </row>
    <row r="15" spans="1:39" x14ac:dyDescent="0.3">
      <c r="A15"/>
      <c r="B15" t="s">
        <v>49</v>
      </c>
      <c r="C15" s="8">
        <v>2714.02</v>
      </c>
      <c r="D15" s="8">
        <v>3249.02</v>
      </c>
      <c r="E15" s="8">
        <v>535</v>
      </c>
      <c r="F15" s="9">
        <v>0.19712456061488126</v>
      </c>
      <c r="I15" s="1" t="s">
        <v>49</v>
      </c>
      <c r="J15" s="2">
        <v>3249.02</v>
      </c>
      <c r="K15" s="2">
        <v>155</v>
      </c>
      <c r="L15" s="2">
        <v>219.45</v>
      </c>
      <c r="M15" s="2">
        <v>0</v>
      </c>
      <c r="N15" s="2">
        <v>869.05</v>
      </c>
      <c r="O15" s="2">
        <v>149.5</v>
      </c>
      <c r="P15" s="2">
        <v>242.17000000000007</v>
      </c>
      <c r="Q15" s="2">
        <v>245.82999999999993</v>
      </c>
      <c r="R15" s="2">
        <v>76</v>
      </c>
      <c r="S15" s="2">
        <v>0</v>
      </c>
      <c r="T15" s="2">
        <v>592</v>
      </c>
      <c r="U15" s="2">
        <v>335.98999999999978</v>
      </c>
      <c r="V15" s="2"/>
      <c r="X15" s="2"/>
      <c r="Y15" s="2"/>
      <c r="Z15" s="2"/>
    </row>
    <row r="16" spans="1:39" x14ac:dyDescent="0.3">
      <c r="A16"/>
      <c r="B16" t="s">
        <v>11</v>
      </c>
      <c r="C16" s="8">
        <v>5609.4918582834516</v>
      </c>
      <c r="D16" s="8">
        <v>3246.8600000000006</v>
      </c>
      <c r="E16" s="8">
        <v>-2362.631858283451</v>
      </c>
      <c r="F16" s="9">
        <v>-0.42118464880104756</v>
      </c>
      <c r="I16" s="1" t="s">
        <v>11</v>
      </c>
      <c r="J16" s="2">
        <v>3246.8600000000006</v>
      </c>
      <c r="K16" s="2">
        <v>103</v>
      </c>
      <c r="L16" s="2">
        <v>287</v>
      </c>
      <c r="M16" s="2">
        <v>336</v>
      </c>
      <c r="N16" s="2">
        <v>131</v>
      </c>
      <c r="O16" s="2">
        <v>0</v>
      </c>
      <c r="P16" s="2">
        <v>476</v>
      </c>
      <c r="Q16" s="2">
        <v>471</v>
      </c>
      <c r="R16" s="2">
        <v>0</v>
      </c>
      <c r="S16" s="2">
        <v>0</v>
      </c>
      <c r="T16" s="2">
        <v>0</v>
      </c>
      <c r="U16" s="2">
        <v>711.39999999999986</v>
      </c>
      <c r="V16" s="2"/>
      <c r="X16" s="2"/>
      <c r="Y16" s="2"/>
      <c r="Z16" s="2"/>
    </row>
    <row r="17" spans="1:38" x14ac:dyDescent="0.3">
      <c r="A17"/>
      <c r="B17" t="s">
        <v>15</v>
      </c>
      <c r="C17" s="8">
        <v>4059.23</v>
      </c>
      <c r="D17" s="8">
        <v>3240.16</v>
      </c>
      <c r="E17" s="8">
        <v>-819.07000000000016</v>
      </c>
      <c r="F17" s="9">
        <v>-0.20177964786425018</v>
      </c>
      <c r="I17" s="1" t="s">
        <v>15</v>
      </c>
      <c r="J17" s="2">
        <v>3240.16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3240.16</v>
      </c>
      <c r="U17" s="2">
        <v>0</v>
      </c>
      <c r="V17" s="2"/>
      <c r="X17" s="2"/>
      <c r="Y17" s="2"/>
      <c r="Z17" s="2"/>
    </row>
    <row r="18" spans="1:38" x14ac:dyDescent="0.3">
      <c r="A18"/>
      <c r="B18" t="s">
        <v>46</v>
      </c>
      <c r="C18" s="8">
        <v>1037</v>
      </c>
      <c r="D18" s="8">
        <v>2819</v>
      </c>
      <c r="E18" s="8">
        <v>1782</v>
      </c>
      <c r="F18" s="9">
        <v>1.7184185149469622</v>
      </c>
      <c r="I18" s="1" t="s">
        <v>46</v>
      </c>
      <c r="J18" s="2">
        <v>2819</v>
      </c>
      <c r="L18" s="2">
        <v>2819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/>
      <c r="X18" s="2"/>
      <c r="Y18" s="2"/>
      <c r="Z18" s="2"/>
    </row>
    <row r="19" spans="1:38" x14ac:dyDescent="0.3">
      <c r="A19"/>
      <c r="B19" t="s">
        <v>10</v>
      </c>
      <c r="C19" s="8">
        <v>3799</v>
      </c>
      <c r="D19" s="8">
        <v>2514</v>
      </c>
      <c r="E19" s="8">
        <v>-1285</v>
      </c>
      <c r="F19" s="9">
        <v>-0.33824690708081073</v>
      </c>
      <c r="I19" s="1" t="s">
        <v>10</v>
      </c>
      <c r="J19" s="2">
        <v>2514</v>
      </c>
      <c r="K19" s="2">
        <v>0</v>
      </c>
      <c r="L19" s="2">
        <v>1629</v>
      </c>
      <c r="M19" s="2">
        <v>0</v>
      </c>
      <c r="N19" s="2">
        <v>-593</v>
      </c>
      <c r="O19" s="2">
        <v>0</v>
      </c>
      <c r="P19" s="2">
        <v>1023</v>
      </c>
      <c r="Q19" s="2">
        <v>183</v>
      </c>
      <c r="R19" s="2">
        <v>0</v>
      </c>
      <c r="S19" s="2">
        <v>272</v>
      </c>
      <c r="T19" s="2">
        <v>0</v>
      </c>
      <c r="U19" s="2">
        <v>0</v>
      </c>
      <c r="V19" s="2"/>
      <c r="X19" s="2"/>
      <c r="Y19" s="2"/>
      <c r="Z19" s="2"/>
    </row>
    <row r="20" spans="1:38" x14ac:dyDescent="0.3">
      <c r="A20"/>
      <c r="B20" t="s">
        <v>13</v>
      </c>
      <c r="C20" s="8">
        <v>6161.0191909183804</v>
      </c>
      <c r="D20" s="8">
        <v>2127.4836441426132</v>
      </c>
      <c r="E20" s="8">
        <v>-4033.5355467757672</v>
      </c>
      <c r="F20" s="9">
        <v>-0.65468641174196962</v>
      </c>
      <c r="I20" s="1" t="s">
        <v>13</v>
      </c>
      <c r="J20" s="2">
        <v>2127.4836441426132</v>
      </c>
      <c r="L20" s="2">
        <v>0</v>
      </c>
      <c r="M20" s="2">
        <v>1026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702</v>
      </c>
      <c r="T20" s="2">
        <v>0</v>
      </c>
      <c r="U20" s="2">
        <v>0</v>
      </c>
      <c r="V20" s="2"/>
      <c r="X20" s="2"/>
      <c r="Y20" s="2"/>
      <c r="Z20" s="2"/>
    </row>
    <row r="21" spans="1:38" x14ac:dyDescent="0.3">
      <c r="A21"/>
      <c r="B21" t="s">
        <v>80</v>
      </c>
      <c r="C21" s="8">
        <v>2224.0500000000002</v>
      </c>
      <c r="D21" s="8">
        <v>2000.26</v>
      </c>
      <c r="E21" s="8">
        <v>-223.79000000000019</v>
      </c>
      <c r="F21" s="9">
        <v>-0.10062273779816111</v>
      </c>
      <c r="I21" s="1" t="s">
        <v>80</v>
      </c>
      <c r="J21" s="2">
        <v>2000.26</v>
      </c>
      <c r="L21" s="2">
        <v>0</v>
      </c>
      <c r="M21" s="2">
        <v>1030.31</v>
      </c>
      <c r="N21" s="2">
        <v>0</v>
      </c>
      <c r="O21" s="2">
        <v>0</v>
      </c>
      <c r="P21" s="2">
        <v>660.29000000000019</v>
      </c>
      <c r="Q21" s="2">
        <v>0</v>
      </c>
      <c r="R21" s="2">
        <v>309.65999999999985</v>
      </c>
      <c r="S21" s="2">
        <v>0</v>
      </c>
      <c r="T21" s="2">
        <v>0</v>
      </c>
      <c r="U21" s="2">
        <v>0</v>
      </c>
      <c r="V21" s="2"/>
      <c r="X21" s="2"/>
      <c r="Y21" s="2"/>
      <c r="Z21" s="2"/>
    </row>
    <row r="22" spans="1:38" ht="16.5" customHeight="1" x14ac:dyDescent="0.3">
      <c r="A22"/>
      <c r="B22" t="s">
        <v>17</v>
      </c>
      <c r="C22" s="8">
        <v>1465.37</v>
      </c>
      <c r="D22" s="8">
        <v>1616.35</v>
      </c>
      <c r="E22" s="8">
        <v>150.98000000000002</v>
      </c>
      <c r="F22" s="9">
        <v>0.10303199874434443</v>
      </c>
      <c r="I22" s="1" t="s">
        <v>17</v>
      </c>
      <c r="J22" s="2">
        <v>1616.35</v>
      </c>
      <c r="K22" s="2">
        <v>0</v>
      </c>
      <c r="L22" s="2">
        <v>696</v>
      </c>
      <c r="M22" s="2">
        <v>0</v>
      </c>
      <c r="N22" s="2">
        <v>0</v>
      </c>
      <c r="O22" s="2">
        <v>259.55999999999995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/>
      <c r="X22" s="2"/>
      <c r="Y22" s="2"/>
      <c r="Z22" s="2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1:38" x14ac:dyDescent="0.3">
      <c r="A23"/>
      <c r="B23" t="s">
        <v>18</v>
      </c>
      <c r="C23" s="8">
        <v>0</v>
      </c>
      <c r="D23" s="8">
        <v>1604</v>
      </c>
      <c r="E23" s="8">
        <v>1604</v>
      </c>
      <c r="F23" s="9" t="e">
        <v>#DIV/0!</v>
      </c>
      <c r="I23" s="1" t="s">
        <v>18</v>
      </c>
      <c r="J23" s="2">
        <v>1604</v>
      </c>
      <c r="K23" s="2">
        <v>0</v>
      </c>
      <c r="L23" s="2">
        <v>0</v>
      </c>
      <c r="M23" s="2">
        <v>0</v>
      </c>
      <c r="N23" s="2">
        <v>0</v>
      </c>
      <c r="O23" s="2">
        <v>1604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/>
      <c r="X23" s="2"/>
      <c r="Y23" s="2"/>
      <c r="Z23" s="2"/>
    </row>
    <row r="24" spans="1:38" x14ac:dyDescent="0.3">
      <c r="A24"/>
      <c r="B24" t="s">
        <v>19</v>
      </c>
      <c r="C24" s="8">
        <v>272.45999999999998</v>
      </c>
      <c r="D24" s="8">
        <v>1113.3900000000001</v>
      </c>
      <c r="E24" s="8">
        <v>840.93000000000006</v>
      </c>
      <c r="F24" s="9">
        <v>3.0864347060118922</v>
      </c>
      <c r="I24" s="1" t="s">
        <v>19</v>
      </c>
      <c r="J24" s="2">
        <v>1113.3900000000001</v>
      </c>
      <c r="L24" s="2">
        <v>1113.3900000000001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/>
      <c r="X24" s="2"/>
      <c r="Y24" s="2"/>
      <c r="Z24" s="2"/>
    </row>
    <row r="25" spans="1:38" x14ac:dyDescent="0.3">
      <c r="A25"/>
      <c r="B25" t="s">
        <v>118</v>
      </c>
      <c r="C25" s="8">
        <v>1850.59</v>
      </c>
      <c r="D25" s="8">
        <v>1059.5899999999999</v>
      </c>
      <c r="E25" s="8">
        <v>-791</v>
      </c>
      <c r="F25" s="9">
        <v>-0.42743125165487761</v>
      </c>
      <c r="I25" s="1" t="s">
        <v>118</v>
      </c>
      <c r="J25" s="2">
        <v>1059.5899999999999</v>
      </c>
      <c r="L25" s="2">
        <v>0</v>
      </c>
      <c r="M25" s="2">
        <v>781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/>
      <c r="X25" s="2"/>
      <c r="Y25" s="2"/>
      <c r="Z25" s="2"/>
    </row>
    <row r="26" spans="1:38" x14ac:dyDescent="0.3">
      <c r="A26"/>
      <c r="B26" t="s">
        <v>73</v>
      </c>
      <c r="C26" s="8">
        <v>6186.9019422080601</v>
      </c>
      <c r="D26" s="8">
        <v>998.16189501072859</v>
      </c>
      <c r="E26" s="8">
        <v>-5188.7400471973315</v>
      </c>
      <c r="F26" s="9">
        <v>-0.83866531192274052</v>
      </c>
      <c r="I26" s="1" t="s">
        <v>73</v>
      </c>
      <c r="J26" s="2">
        <v>998.16189501072859</v>
      </c>
      <c r="L26" s="2">
        <v>482</v>
      </c>
      <c r="M26" s="2">
        <v>0</v>
      </c>
      <c r="N26" s="2">
        <v>0</v>
      </c>
      <c r="O26" s="2">
        <v>0</v>
      </c>
      <c r="P26" s="2">
        <v>115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/>
      <c r="X26" s="2"/>
      <c r="Y26" s="2"/>
      <c r="Z26" s="2"/>
    </row>
    <row r="27" spans="1:38" x14ac:dyDescent="0.3">
      <c r="A27"/>
      <c r="B27" t="s">
        <v>76</v>
      </c>
      <c r="C27" s="8">
        <v>459.68</v>
      </c>
      <c r="D27" s="8">
        <v>762.17</v>
      </c>
      <c r="E27" s="8">
        <v>302.48999999999995</v>
      </c>
      <c r="F27" s="9">
        <v>0.65804472676644621</v>
      </c>
      <c r="I27" s="1" t="s">
        <v>76</v>
      </c>
      <c r="J27" s="2">
        <v>762.17</v>
      </c>
      <c r="K27" s="2">
        <v>0</v>
      </c>
      <c r="L27" s="2">
        <v>0</v>
      </c>
      <c r="M27" s="2">
        <v>69.41</v>
      </c>
      <c r="N27" s="2">
        <v>0</v>
      </c>
      <c r="O27" s="2">
        <v>692.76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/>
      <c r="X27" s="2"/>
      <c r="Y27" s="2"/>
      <c r="Z27" s="2"/>
    </row>
    <row r="28" spans="1:38" x14ac:dyDescent="0.3">
      <c r="A28"/>
      <c r="B28" t="s">
        <v>78</v>
      </c>
      <c r="C28" s="8">
        <v>160.80000000000001</v>
      </c>
      <c r="D28" s="8">
        <v>463.12</v>
      </c>
      <c r="E28" s="8">
        <v>302.32</v>
      </c>
      <c r="F28" s="9">
        <v>1.8800995024875622</v>
      </c>
      <c r="I28" s="1" t="s">
        <v>78</v>
      </c>
      <c r="J28" s="2">
        <v>463.12</v>
      </c>
      <c r="K28" s="2">
        <v>0</v>
      </c>
      <c r="L28" s="2">
        <v>0</v>
      </c>
      <c r="M28" s="2">
        <v>0</v>
      </c>
      <c r="N28" s="2">
        <v>463.12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/>
      <c r="X28" s="2"/>
      <c r="Y28" s="2"/>
      <c r="Z28" s="2"/>
    </row>
    <row r="29" spans="1:38" x14ac:dyDescent="0.3">
      <c r="A29"/>
      <c r="B29" t="s">
        <v>37</v>
      </c>
      <c r="C29" s="8">
        <v>0</v>
      </c>
      <c r="D29" s="8">
        <v>392</v>
      </c>
      <c r="E29" s="8">
        <v>392</v>
      </c>
      <c r="F29" s="9" t="e">
        <v>#DIV/0!</v>
      </c>
      <c r="I29" s="1" t="s">
        <v>37</v>
      </c>
      <c r="J29" s="2">
        <v>392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392</v>
      </c>
      <c r="T29" s="2">
        <v>0</v>
      </c>
      <c r="U29" s="2">
        <v>0</v>
      </c>
      <c r="V29" s="2"/>
      <c r="X29" s="2"/>
      <c r="Y29" s="2"/>
      <c r="Z29" s="2"/>
    </row>
    <row r="30" spans="1:38" x14ac:dyDescent="0.3">
      <c r="A30"/>
      <c r="B30" t="s">
        <v>20</v>
      </c>
      <c r="C30" s="8">
        <v>159</v>
      </c>
      <c r="D30" s="8">
        <v>390</v>
      </c>
      <c r="E30" s="8">
        <v>231</v>
      </c>
      <c r="F30" s="9">
        <v>1.4528301886792452</v>
      </c>
      <c r="I30" s="1" t="s">
        <v>20</v>
      </c>
      <c r="J30" s="2">
        <v>390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390</v>
      </c>
      <c r="T30" s="2">
        <v>0</v>
      </c>
      <c r="U30" s="2">
        <v>0</v>
      </c>
      <c r="V30" s="2"/>
      <c r="X30" s="2"/>
      <c r="Y30" s="2"/>
      <c r="Z30" s="2"/>
    </row>
    <row r="31" spans="1:38" x14ac:dyDescent="0.3">
      <c r="A31"/>
      <c r="B31" t="s">
        <v>57</v>
      </c>
      <c r="C31" s="8">
        <v>288.89889943996877</v>
      </c>
      <c r="D31" s="8">
        <v>288.89889943996877</v>
      </c>
      <c r="E31" s="8">
        <v>0</v>
      </c>
      <c r="F31" s="9">
        <v>0</v>
      </c>
      <c r="I31" s="1" t="s">
        <v>57</v>
      </c>
      <c r="J31" s="2">
        <v>288.89889943996877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/>
      <c r="X31" s="2"/>
      <c r="Y31" s="2"/>
      <c r="Z31" s="2"/>
    </row>
    <row r="32" spans="1:38" x14ac:dyDescent="0.3">
      <c r="A32"/>
      <c r="B32" t="s">
        <v>68</v>
      </c>
      <c r="C32" s="8">
        <v>0</v>
      </c>
      <c r="D32" s="8">
        <v>196.2</v>
      </c>
      <c r="E32" s="8">
        <v>196.2</v>
      </c>
      <c r="F32" s="9" t="e">
        <v>#DIV/0!</v>
      </c>
      <c r="I32" s="1" t="s">
        <v>68</v>
      </c>
      <c r="J32" s="2">
        <v>196.2</v>
      </c>
      <c r="L32" s="2">
        <v>0</v>
      </c>
      <c r="M32" s="2">
        <v>0</v>
      </c>
      <c r="N32" s="2">
        <v>196.2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/>
      <c r="X32" s="2"/>
      <c r="Y32" s="2"/>
      <c r="Z32" s="2"/>
    </row>
    <row r="33" spans="1:26" x14ac:dyDescent="0.3">
      <c r="A33"/>
      <c r="B33" t="s">
        <v>30</v>
      </c>
      <c r="C33" s="8">
        <v>450</v>
      </c>
      <c r="D33" s="8">
        <v>12</v>
      </c>
      <c r="E33" s="8">
        <v>-438</v>
      </c>
      <c r="F33" s="9">
        <v>-0.97333333333333338</v>
      </c>
      <c r="I33" s="1" t="s">
        <v>30</v>
      </c>
      <c r="J33" s="2">
        <v>12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12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/>
      <c r="X33" s="2"/>
      <c r="Y33" s="2"/>
      <c r="Z33" s="2"/>
    </row>
    <row r="34" spans="1:26" x14ac:dyDescent="0.3">
      <c r="A34"/>
      <c r="B34" t="s">
        <v>93</v>
      </c>
      <c r="C34" s="8">
        <v>0</v>
      </c>
      <c r="D34" s="8">
        <v>0</v>
      </c>
      <c r="E34" s="8">
        <v>0</v>
      </c>
      <c r="F34" s="9" t="e">
        <v>#DIV/0!</v>
      </c>
      <c r="I34" s="1" t="s">
        <v>62</v>
      </c>
      <c r="J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/>
      <c r="X34" s="2"/>
      <c r="Y34" s="2"/>
      <c r="Z34" s="2"/>
    </row>
    <row r="35" spans="1:26" x14ac:dyDescent="0.3">
      <c r="A35"/>
      <c r="B35" t="s">
        <v>47</v>
      </c>
      <c r="C35" s="8">
        <v>697.21</v>
      </c>
      <c r="D35" s="8">
        <v>0</v>
      </c>
      <c r="E35" s="8">
        <v>-697.21</v>
      </c>
      <c r="F35" s="9">
        <v>-1</v>
      </c>
      <c r="I35" s="1" t="s">
        <v>32</v>
      </c>
      <c r="J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/>
      <c r="X35" s="2"/>
      <c r="Y35" s="2"/>
      <c r="Z35" s="2"/>
    </row>
    <row r="36" spans="1:26" x14ac:dyDescent="0.3">
      <c r="A36"/>
      <c r="B36" t="s">
        <v>70</v>
      </c>
      <c r="C36" s="8">
        <v>0</v>
      </c>
      <c r="D36" s="8">
        <v>0</v>
      </c>
      <c r="E36" s="8">
        <v>0</v>
      </c>
      <c r="F36" s="9" t="e">
        <v>#DIV/0!</v>
      </c>
      <c r="I36" s="1" t="s">
        <v>70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/>
      <c r="X36" s="2"/>
      <c r="Y36" s="2"/>
      <c r="Z36" s="2"/>
    </row>
    <row r="37" spans="1:26" x14ac:dyDescent="0.3">
      <c r="A37"/>
      <c r="B37" t="s">
        <v>25</v>
      </c>
      <c r="C37" s="8">
        <v>214.86</v>
      </c>
      <c r="D37" s="8">
        <v>0</v>
      </c>
      <c r="E37" s="8">
        <v>-214.86</v>
      </c>
      <c r="F37" s="9">
        <v>-1</v>
      </c>
      <c r="I37" s="1" t="s">
        <v>25</v>
      </c>
      <c r="J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/>
      <c r="X37" s="2"/>
      <c r="Y37" s="2"/>
      <c r="Z37" s="2"/>
    </row>
    <row r="38" spans="1:26" x14ac:dyDescent="0.3">
      <c r="A38"/>
      <c r="B38" t="s">
        <v>85</v>
      </c>
      <c r="C38" s="8">
        <v>0</v>
      </c>
      <c r="D38" s="8">
        <v>0</v>
      </c>
      <c r="E38" s="8">
        <v>0</v>
      </c>
      <c r="F38" s="9" t="e">
        <v>#DIV/0!</v>
      </c>
      <c r="I38" s="1" t="s">
        <v>85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/>
      <c r="X38" s="2"/>
      <c r="Y38" s="2"/>
      <c r="Z38" s="2"/>
    </row>
    <row r="39" spans="1:26" x14ac:dyDescent="0.3">
      <c r="A39"/>
      <c r="B39" t="s">
        <v>41</v>
      </c>
      <c r="C39" s="8">
        <v>0</v>
      </c>
      <c r="D39" s="8">
        <v>0</v>
      </c>
      <c r="E39" s="8">
        <v>0</v>
      </c>
      <c r="F39" s="9" t="e">
        <v>#DIV/0!</v>
      </c>
      <c r="I39" s="1" t="s">
        <v>41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/>
      <c r="X39" s="2"/>
      <c r="Y39" s="2"/>
      <c r="Z39" s="2"/>
    </row>
    <row r="40" spans="1:26" x14ac:dyDescent="0.3">
      <c r="A40"/>
      <c r="B40" t="s">
        <v>12</v>
      </c>
      <c r="C40" s="8">
        <v>0</v>
      </c>
      <c r="D40" s="8">
        <v>0</v>
      </c>
      <c r="E40" s="8">
        <v>0</v>
      </c>
      <c r="F40" s="9" t="e">
        <v>#DIV/0!</v>
      </c>
      <c r="I40" s="1" t="s">
        <v>12</v>
      </c>
      <c r="J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/>
      <c r="X40" s="2"/>
      <c r="Y40" s="2"/>
      <c r="Z40" s="2"/>
    </row>
    <row r="41" spans="1:26" x14ac:dyDescent="0.3">
      <c r="A41"/>
      <c r="B41" t="s">
        <v>43</v>
      </c>
      <c r="C41" s="8">
        <v>0</v>
      </c>
      <c r="D41" s="8">
        <v>0</v>
      </c>
      <c r="E41" s="8">
        <v>0</v>
      </c>
      <c r="F41" s="9" t="e">
        <v>#DIV/0!</v>
      </c>
      <c r="I41" s="1" t="s">
        <v>43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/>
      <c r="X41" s="2"/>
      <c r="Y41" s="2"/>
      <c r="Z41" s="2"/>
    </row>
    <row r="42" spans="1:26" x14ac:dyDescent="0.3">
      <c r="A42"/>
      <c r="B42" t="s">
        <v>39</v>
      </c>
      <c r="C42" s="8">
        <v>0</v>
      </c>
      <c r="D42" s="8">
        <v>0</v>
      </c>
      <c r="E42" s="8">
        <v>0</v>
      </c>
      <c r="F42" s="9" t="e">
        <v>#DIV/0!</v>
      </c>
      <c r="I42" s="1" t="s">
        <v>29</v>
      </c>
      <c r="J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/>
      <c r="X42" s="2"/>
      <c r="Y42" s="2"/>
      <c r="Z42" s="2"/>
    </row>
    <row r="43" spans="1:26" x14ac:dyDescent="0.3">
      <c r="A43"/>
      <c r="B43" t="s">
        <v>45</v>
      </c>
      <c r="C43" s="8">
        <v>0</v>
      </c>
      <c r="D43" s="8">
        <v>0</v>
      </c>
      <c r="E43" s="8">
        <v>0</v>
      </c>
      <c r="F43" s="9" t="e">
        <v>#DIV/0!</v>
      </c>
      <c r="I43" s="1" t="s">
        <v>45</v>
      </c>
      <c r="J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/>
      <c r="X43" s="2"/>
      <c r="Y43" s="2"/>
      <c r="Z43" s="2"/>
    </row>
    <row r="44" spans="1:26" x14ac:dyDescent="0.3">
      <c r="A44"/>
      <c r="B44" t="s">
        <v>81</v>
      </c>
      <c r="C44" s="8">
        <v>0</v>
      </c>
      <c r="D44" s="8">
        <v>0</v>
      </c>
      <c r="E44" s="8">
        <v>0</v>
      </c>
      <c r="F44" s="9" t="e">
        <v>#DIV/0!</v>
      </c>
      <c r="I44" s="1" t="s">
        <v>81</v>
      </c>
      <c r="J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/>
      <c r="X44" s="2"/>
      <c r="Y44" s="2"/>
      <c r="Z44" s="2"/>
    </row>
    <row r="45" spans="1:26" x14ac:dyDescent="0.3">
      <c r="A45"/>
      <c r="B45" t="s">
        <v>23</v>
      </c>
      <c r="C45" s="8">
        <v>0</v>
      </c>
      <c r="D45" s="8">
        <v>0</v>
      </c>
      <c r="E45" s="8">
        <v>0</v>
      </c>
      <c r="F45" s="9" t="e">
        <v>#DIV/0!</v>
      </c>
      <c r="I45" s="1" t="s">
        <v>23</v>
      </c>
      <c r="J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/>
      <c r="X45" s="2"/>
      <c r="Y45" s="2"/>
      <c r="Z45" s="2"/>
    </row>
    <row r="46" spans="1:26" x14ac:dyDescent="0.3">
      <c r="A46"/>
      <c r="B46" t="s">
        <v>36</v>
      </c>
      <c r="C46" s="8">
        <v>0</v>
      </c>
      <c r="D46" s="8">
        <v>0</v>
      </c>
      <c r="E46" s="8">
        <v>0</v>
      </c>
      <c r="F46" s="9" t="e">
        <v>#DIV/0!</v>
      </c>
      <c r="I46" s="1" t="s">
        <v>59</v>
      </c>
      <c r="J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/>
      <c r="X46" s="2"/>
      <c r="Y46" s="2"/>
      <c r="Z46" s="2"/>
    </row>
    <row r="47" spans="1:26" x14ac:dyDescent="0.3">
      <c r="A47"/>
      <c r="B47" t="s">
        <v>16</v>
      </c>
      <c r="C47" s="8">
        <v>0</v>
      </c>
      <c r="D47" s="8">
        <v>0</v>
      </c>
      <c r="E47" s="8">
        <v>0</v>
      </c>
      <c r="F47" s="9" t="e">
        <v>#DIV/0!</v>
      </c>
      <c r="I47" s="1" t="s">
        <v>66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/>
      <c r="X47" s="2"/>
      <c r="Y47" s="2"/>
      <c r="Z47" s="2"/>
    </row>
    <row r="48" spans="1:26" x14ac:dyDescent="0.3">
      <c r="A48"/>
      <c r="B48" t="s">
        <v>64</v>
      </c>
      <c r="C48" s="8">
        <v>0</v>
      </c>
      <c r="D48" s="8">
        <v>0</v>
      </c>
      <c r="E48" s="8">
        <v>0</v>
      </c>
      <c r="F48" s="9" t="e">
        <v>#DIV/0!</v>
      </c>
      <c r="I48" s="1" t="s">
        <v>64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/>
      <c r="X48" s="2"/>
      <c r="Y48" s="2"/>
      <c r="Z48" s="2"/>
    </row>
    <row r="49" spans="1:26" x14ac:dyDescent="0.3">
      <c r="A49"/>
      <c r="B49" t="s">
        <v>51</v>
      </c>
      <c r="C49" s="8">
        <v>0</v>
      </c>
      <c r="D49" s="8">
        <v>0</v>
      </c>
      <c r="E49" s="8">
        <v>0</v>
      </c>
      <c r="F49" s="9" t="e">
        <v>#DIV/0!</v>
      </c>
      <c r="I49" s="1" t="s">
        <v>51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/>
      <c r="X49" s="2"/>
      <c r="Y49" s="2"/>
      <c r="Z49" s="2"/>
    </row>
    <row r="50" spans="1:26" x14ac:dyDescent="0.3">
      <c r="A50"/>
      <c r="B50" t="s">
        <v>21</v>
      </c>
      <c r="C50" s="8">
        <v>0</v>
      </c>
      <c r="D50" s="8">
        <v>0</v>
      </c>
      <c r="E50" s="8">
        <v>0</v>
      </c>
      <c r="F50" s="9" t="e">
        <v>#DIV/0!</v>
      </c>
      <c r="I50" s="1" t="s">
        <v>21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/>
      <c r="X50" s="2"/>
      <c r="Y50" s="2"/>
      <c r="Z50" s="2"/>
    </row>
    <row r="51" spans="1:26" x14ac:dyDescent="0.3">
      <c r="A51"/>
      <c r="B51" t="s">
        <v>66</v>
      </c>
      <c r="C51" s="8">
        <v>0</v>
      </c>
      <c r="D51" s="8">
        <v>0</v>
      </c>
      <c r="E51" s="8">
        <v>0</v>
      </c>
      <c r="F51" s="9" t="e">
        <v>#DIV/0!</v>
      </c>
      <c r="I51" s="1" t="s">
        <v>74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/>
      <c r="X51" s="2"/>
      <c r="Y51" s="2"/>
      <c r="Z51" s="2"/>
    </row>
    <row r="52" spans="1:26" x14ac:dyDescent="0.3">
      <c r="A52"/>
      <c r="B52" t="s">
        <v>72</v>
      </c>
      <c r="C52" s="8">
        <v>0</v>
      </c>
      <c r="D52" s="8">
        <v>0</v>
      </c>
      <c r="E52" s="8">
        <v>0</v>
      </c>
      <c r="F52" s="9" t="e">
        <v>#DIV/0!</v>
      </c>
      <c r="I52" s="1" t="s">
        <v>72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/>
      <c r="X52" s="2"/>
      <c r="Y52" s="2"/>
      <c r="Z52" s="2"/>
    </row>
    <row r="53" spans="1:26" x14ac:dyDescent="0.3">
      <c r="A53"/>
      <c r="B53" t="s">
        <v>55</v>
      </c>
      <c r="C53" s="8">
        <v>0</v>
      </c>
      <c r="D53" s="8">
        <v>0</v>
      </c>
      <c r="E53" s="8">
        <v>0</v>
      </c>
      <c r="F53" s="9" t="e">
        <v>#DIV/0!</v>
      </c>
      <c r="I53" s="1" t="s">
        <v>61</v>
      </c>
      <c r="J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/>
      <c r="X53" s="2"/>
      <c r="Y53" s="2"/>
      <c r="Z53" s="2"/>
    </row>
    <row r="54" spans="1:26" x14ac:dyDescent="0.3">
      <c r="A54"/>
      <c r="B54" t="s">
        <v>115</v>
      </c>
      <c r="C54" s="8">
        <v>0</v>
      </c>
      <c r="D54" s="8">
        <v>0</v>
      </c>
      <c r="E54" s="8">
        <v>0</v>
      </c>
      <c r="F54" s="9" t="e">
        <v>#DIV/0!</v>
      </c>
      <c r="I54" s="1" t="s">
        <v>34</v>
      </c>
      <c r="J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/>
      <c r="X54" s="2"/>
      <c r="Y54" s="2"/>
      <c r="Z54" s="2"/>
    </row>
    <row r="55" spans="1:26" x14ac:dyDescent="0.3">
      <c r="A55"/>
      <c r="B55" t="s">
        <v>22</v>
      </c>
      <c r="C55" s="8">
        <v>0</v>
      </c>
      <c r="D55" s="8">
        <v>0</v>
      </c>
      <c r="E55" s="8">
        <v>0</v>
      </c>
      <c r="F55" s="9" t="e">
        <v>#DIV/0!</v>
      </c>
      <c r="I55" s="1" t="s">
        <v>22</v>
      </c>
      <c r="J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/>
      <c r="X55" s="2"/>
      <c r="Y55" s="2"/>
      <c r="Z55" s="2"/>
    </row>
    <row r="56" spans="1:26" x14ac:dyDescent="0.3">
      <c r="A56"/>
      <c r="B56" t="s">
        <v>32</v>
      </c>
      <c r="C56" s="8">
        <v>0</v>
      </c>
      <c r="D56" s="8">
        <v>0</v>
      </c>
      <c r="E56" s="8">
        <v>0</v>
      </c>
      <c r="F56" s="9" t="e">
        <v>#DIV/0!</v>
      </c>
      <c r="I56" s="1" t="s">
        <v>93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/>
      <c r="X56" s="2"/>
      <c r="Y56" s="2"/>
      <c r="Z56" s="2"/>
    </row>
    <row r="57" spans="1:26" x14ac:dyDescent="0.3">
      <c r="A57"/>
      <c r="B57" t="s">
        <v>59</v>
      </c>
      <c r="C57" s="8">
        <v>0</v>
      </c>
      <c r="D57" s="8">
        <v>0</v>
      </c>
      <c r="E57" s="8">
        <v>0</v>
      </c>
      <c r="F57" s="9" t="e">
        <v>#DIV/0!</v>
      </c>
      <c r="I57" s="1" t="s">
        <v>63</v>
      </c>
      <c r="J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/>
      <c r="X57" s="2"/>
      <c r="Y57" s="2"/>
      <c r="Z57" s="2"/>
    </row>
    <row r="58" spans="1:26" x14ac:dyDescent="0.3">
      <c r="A58"/>
      <c r="B58" t="s">
        <v>83</v>
      </c>
      <c r="C58" s="8">
        <v>0</v>
      </c>
      <c r="D58" s="8">
        <v>0</v>
      </c>
      <c r="E58" s="8">
        <v>0</v>
      </c>
      <c r="F58" s="9" t="e">
        <v>#DIV/0!</v>
      </c>
      <c r="I58" s="1" t="s">
        <v>83</v>
      </c>
      <c r="J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/>
      <c r="X58" s="2"/>
      <c r="Y58" s="2"/>
      <c r="Z58" s="2"/>
    </row>
    <row r="59" spans="1:26" x14ac:dyDescent="0.3">
      <c r="A59"/>
      <c r="B59" t="s">
        <v>24</v>
      </c>
      <c r="C59" s="8">
        <v>0</v>
      </c>
      <c r="D59" s="8">
        <v>0</v>
      </c>
      <c r="E59" s="8">
        <v>0</v>
      </c>
      <c r="F59" s="9" t="e">
        <v>#DIV/0!</v>
      </c>
      <c r="I59" s="1" t="s">
        <v>24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/>
      <c r="X59" s="2"/>
      <c r="Y59" s="2"/>
      <c r="Z59" s="2"/>
    </row>
    <row r="60" spans="1:26" x14ac:dyDescent="0.3">
      <c r="A60"/>
      <c r="B60" t="s">
        <v>87</v>
      </c>
      <c r="C60" s="8">
        <v>0</v>
      </c>
      <c r="D60" s="8">
        <v>0</v>
      </c>
      <c r="E60" s="8">
        <v>0</v>
      </c>
      <c r="F60" s="9" t="e">
        <v>#DIV/0!</v>
      </c>
      <c r="I60" s="1" t="s">
        <v>87</v>
      </c>
      <c r="J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/>
      <c r="X60" s="2"/>
      <c r="Y60" s="2"/>
      <c r="Z60" s="2"/>
    </row>
    <row r="61" spans="1:26" x14ac:dyDescent="0.3">
      <c r="A61"/>
      <c r="B61" t="s">
        <v>65</v>
      </c>
      <c r="C61" s="8">
        <v>0</v>
      </c>
      <c r="D61" s="8">
        <v>0</v>
      </c>
      <c r="E61" s="8">
        <v>0</v>
      </c>
      <c r="F61" s="9" t="e">
        <v>#DIV/0!</v>
      </c>
      <c r="I61" s="1" t="s">
        <v>65</v>
      </c>
      <c r="J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/>
      <c r="X61" s="2"/>
      <c r="Y61" s="2"/>
      <c r="Z61" s="2"/>
    </row>
    <row r="62" spans="1:26" x14ac:dyDescent="0.3">
      <c r="A62"/>
      <c r="B62" t="s">
        <v>95</v>
      </c>
      <c r="C62" s="8">
        <v>188.05999999999997</v>
      </c>
      <c r="D62" s="8">
        <v>0</v>
      </c>
      <c r="E62" s="8">
        <v>-188.05999999999997</v>
      </c>
      <c r="F62" s="9">
        <v>-1</v>
      </c>
      <c r="I62" s="1" t="s">
        <v>31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/>
      <c r="X62" s="2"/>
      <c r="Y62" s="2"/>
      <c r="Z62" s="2"/>
    </row>
    <row r="63" spans="1:26" x14ac:dyDescent="0.3">
      <c r="A63"/>
      <c r="B63" t="s">
        <v>67</v>
      </c>
      <c r="C63" s="8">
        <v>0</v>
      </c>
      <c r="D63" s="8">
        <v>0</v>
      </c>
      <c r="E63" s="8">
        <v>0</v>
      </c>
      <c r="F63" s="9" t="e">
        <v>#DIV/0!</v>
      </c>
      <c r="I63" s="1" t="s">
        <v>67</v>
      </c>
      <c r="J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/>
      <c r="X63" s="2"/>
      <c r="Y63" s="2"/>
      <c r="Z63" s="2"/>
    </row>
    <row r="64" spans="1:26" x14ac:dyDescent="0.3">
      <c r="A64"/>
      <c r="B64" t="s">
        <v>44</v>
      </c>
      <c r="C64" s="8">
        <v>0</v>
      </c>
      <c r="D64" s="8">
        <v>0</v>
      </c>
      <c r="E64" s="8">
        <v>0</v>
      </c>
      <c r="F64" s="9" t="e">
        <v>#DIV/0!</v>
      </c>
      <c r="I64" s="1" t="s">
        <v>16</v>
      </c>
      <c r="J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/>
      <c r="X64" s="2"/>
      <c r="Y64" s="2"/>
      <c r="Z64" s="2"/>
    </row>
    <row r="65" spans="1:26" x14ac:dyDescent="0.3">
      <c r="A65"/>
      <c r="B65" t="s">
        <v>69</v>
      </c>
      <c r="C65" s="8">
        <v>0</v>
      </c>
      <c r="D65" s="8">
        <v>0</v>
      </c>
      <c r="E65" s="8">
        <v>0</v>
      </c>
      <c r="F65" s="9" t="e">
        <v>#DIV/0!</v>
      </c>
      <c r="I65" s="1" t="s">
        <v>69</v>
      </c>
      <c r="J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/>
      <c r="X65" s="2"/>
      <c r="Y65" s="2"/>
      <c r="Z65" s="2"/>
    </row>
    <row r="66" spans="1:26" x14ac:dyDescent="0.3">
      <c r="A66"/>
      <c r="B66" t="s">
        <v>26</v>
      </c>
      <c r="C66" s="8">
        <v>0</v>
      </c>
      <c r="D66" s="8">
        <v>0</v>
      </c>
      <c r="E66" s="8">
        <v>0</v>
      </c>
      <c r="F66" s="9" t="e">
        <v>#DIV/0!</v>
      </c>
      <c r="I66" s="1" t="s">
        <v>26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/>
      <c r="X66" s="2"/>
      <c r="Y66" s="2"/>
      <c r="Z66" s="2"/>
    </row>
    <row r="67" spans="1:26" x14ac:dyDescent="0.3">
      <c r="A67"/>
      <c r="B67" t="s">
        <v>74</v>
      </c>
      <c r="C67" s="8">
        <v>0</v>
      </c>
      <c r="D67" s="8">
        <v>0</v>
      </c>
      <c r="E67" s="8">
        <v>0</v>
      </c>
      <c r="F67" s="9" t="e">
        <v>#DIV/0!</v>
      </c>
      <c r="I67" s="1" t="s">
        <v>91</v>
      </c>
      <c r="J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/>
      <c r="X67" s="2"/>
      <c r="Y67" s="2"/>
      <c r="Z67" s="2"/>
    </row>
    <row r="68" spans="1:26" x14ac:dyDescent="0.3">
      <c r="A68"/>
      <c r="B68" t="s">
        <v>42</v>
      </c>
      <c r="C68" s="8">
        <v>0</v>
      </c>
      <c r="D68" s="8">
        <v>0</v>
      </c>
      <c r="E68" s="8">
        <v>0</v>
      </c>
      <c r="F68" s="9" t="e">
        <v>#DIV/0!</v>
      </c>
      <c r="I68" s="1" t="s">
        <v>39</v>
      </c>
      <c r="J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/>
      <c r="X68" s="2"/>
      <c r="Y68" s="2"/>
      <c r="Z68" s="2"/>
    </row>
    <row r="69" spans="1:26" x14ac:dyDescent="0.3">
      <c r="A69"/>
      <c r="B69" t="s">
        <v>61</v>
      </c>
      <c r="C69" s="8">
        <v>0</v>
      </c>
      <c r="D69" s="8">
        <v>0</v>
      </c>
      <c r="E69" s="8">
        <v>0</v>
      </c>
      <c r="F69" s="9" t="e">
        <v>#DIV/0!</v>
      </c>
      <c r="I69" s="1" t="s">
        <v>44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/>
      <c r="X69" s="2"/>
      <c r="Y69" s="2"/>
      <c r="Z69" s="2"/>
    </row>
    <row r="70" spans="1:26" x14ac:dyDescent="0.3">
      <c r="A70"/>
      <c r="B70" t="s">
        <v>33</v>
      </c>
      <c r="C70" s="8">
        <v>0</v>
      </c>
      <c r="D70" s="8">
        <v>0</v>
      </c>
      <c r="E70" s="8">
        <v>0</v>
      </c>
      <c r="F70" s="9" t="e">
        <v>#DIV/0!</v>
      </c>
      <c r="I70" s="1" t="s">
        <v>33</v>
      </c>
      <c r="J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/>
      <c r="X70" s="2"/>
      <c r="Y70" s="2"/>
      <c r="Z70" s="2"/>
    </row>
    <row r="71" spans="1:26" x14ac:dyDescent="0.3">
      <c r="A71"/>
      <c r="B71" t="s">
        <v>75</v>
      </c>
      <c r="C71" s="8">
        <v>0</v>
      </c>
      <c r="D71" s="8">
        <v>0</v>
      </c>
      <c r="E71" s="8">
        <v>0</v>
      </c>
      <c r="F71" s="9" t="e">
        <v>#DIV/0!</v>
      </c>
      <c r="I71" s="1" t="s">
        <v>75</v>
      </c>
      <c r="J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/>
      <c r="X71" s="2"/>
      <c r="Y71" s="2"/>
      <c r="Z71" s="2"/>
    </row>
    <row r="72" spans="1:26" x14ac:dyDescent="0.3">
      <c r="A72"/>
      <c r="B72" t="s">
        <v>48</v>
      </c>
      <c r="C72" s="8">
        <v>0</v>
      </c>
      <c r="D72" s="8">
        <v>0</v>
      </c>
      <c r="E72" s="8">
        <v>0</v>
      </c>
      <c r="F72" s="9" t="e">
        <v>#DIV/0!</v>
      </c>
      <c r="I72" s="1" t="s">
        <v>48</v>
      </c>
      <c r="J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/>
      <c r="X72" s="2"/>
      <c r="Y72" s="2"/>
      <c r="Z72" s="2"/>
    </row>
    <row r="73" spans="1:26" x14ac:dyDescent="0.3">
      <c r="A73"/>
      <c r="B73" t="s">
        <v>77</v>
      </c>
      <c r="C73" s="8">
        <v>0</v>
      </c>
      <c r="D73" s="8">
        <v>0</v>
      </c>
      <c r="E73" s="8">
        <v>0</v>
      </c>
      <c r="F73" s="9" t="e">
        <v>#DIV/0!</v>
      </c>
      <c r="I73" s="1" t="s">
        <v>77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/>
      <c r="X73" s="2"/>
      <c r="Y73" s="2"/>
      <c r="Z73" s="2"/>
    </row>
    <row r="74" spans="1:26" x14ac:dyDescent="0.3">
      <c r="A74"/>
      <c r="B74" t="s">
        <v>38</v>
      </c>
      <c r="C74" s="8">
        <v>0</v>
      </c>
      <c r="D74" s="8">
        <v>0</v>
      </c>
      <c r="E74" s="8">
        <v>0</v>
      </c>
      <c r="F74" s="9" t="e">
        <v>#DIV/0!</v>
      </c>
      <c r="I74" s="1" t="s">
        <v>38</v>
      </c>
      <c r="J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/>
      <c r="X74" s="2"/>
      <c r="Y74" s="2"/>
      <c r="Z74" s="2"/>
    </row>
    <row r="75" spans="1:26" x14ac:dyDescent="0.3">
      <c r="A75"/>
      <c r="B75" t="s">
        <v>79</v>
      </c>
      <c r="C75" s="8">
        <v>0</v>
      </c>
      <c r="D75" s="8">
        <v>0</v>
      </c>
      <c r="E75" s="8">
        <v>0</v>
      </c>
      <c r="F75" s="9" t="e">
        <v>#DIV/0!</v>
      </c>
      <c r="I75" s="1" t="s">
        <v>79</v>
      </c>
      <c r="J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/>
      <c r="X75" s="2"/>
      <c r="Y75" s="2"/>
      <c r="Z75" s="2"/>
    </row>
    <row r="76" spans="1:26" x14ac:dyDescent="0.3">
      <c r="A76"/>
      <c r="B76" t="s">
        <v>50</v>
      </c>
      <c r="C76" s="8">
        <v>0</v>
      </c>
      <c r="D76" s="8">
        <v>0</v>
      </c>
      <c r="E76" s="8">
        <v>0</v>
      </c>
      <c r="F76" s="9" t="e">
        <v>#DIV/0!</v>
      </c>
      <c r="I76" s="1" t="s">
        <v>50</v>
      </c>
      <c r="J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/>
      <c r="X76" s="2"/>
      <c r="Y76" s="2"/>
      <c r="Z76" s="2"/>
    </row>
    <row r="77" spans="1:26" x14ac:dyDescent="0.3">
      <c r="A77"/>
      <c r="B77" t="s">
        <v>63</v>
      </c>
      <c r="C77" s="8">
        <v>0</v>
      </c>
      <c r="D77" s="8">
        <v>0</v>
      </c>
      <c r="E77" s="8">
        <v>0</v>
      </c>
      <c r="F77" s="9" t="e">
        <v>#DIV/0!</v>
      </c>
      <c r="I77" s="1" t="s">
        <v>115</v>
      </c>
      <c r="J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/>
      <c r="X77" s="2"/>
      <c r="Y77" s="2"/>
      <c r="Z77" s="2"/>
    </row>
    <row r="78" spans="1:26" x14ac:dyDescent="0.3">
      <c r="A78"/>
      <c r="B78" t="s">
        <v>27</v>
      </c>
      <c r="C78" s="8">
        <v>0</v>
      </c>
      <c r="D78" s="8">
        <v>0</v>
      </c>
      <c r="E78" s="8">
        <v>0</v>
      </c>
      <c r="F78" s="9" t="e">
        <v>#DIV/0!</v>
      </c>
      <c r="I78" s="1" t="s">
        <v>27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/>
      <c r="X78" s="2"/>
      <c r="Y78" s="2"/>
      <c r="Z78" s="2"/>
    </row>
    <row r="79" spans="1:26" x14ac:dyDescent="0.3">
      <c r="A79"/>
      <c r="B79" t="s">
        <v>91</v>
      </c>
      <c r="C79" s="8">
        <v>0</v>
      </c>
      <c r="D79" s="8">
        <v>0</v>
      </c>
      <c r="E79" s="8">
        <v>0</v>
      </c>
      <c r="F79" s="9" t="e">
        <v>#DIV/0!</v>
      </c>
      <c r="I79" s="1" t="s">
        <v>98</v>
      </c>
      <c r="J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/>
      <c r="X79" s="2"/>
      <c r="Y79" s="2"/>
      <c r="Z79" s="2"/>
    </row>
    <row r="80" spans="1:26" x14ac:dyDescent="0.3">
      <c r="A80"/>
      <c r="B80" t="s">
        <v>52</v>
      </c>
      <c r="C80" s="8">
        <v>0</v>
      </c>
      <c r="D80" s="8">
        <v>0</v>
      </c>
      <c r="E80" s="8">
        <v>0</v>
      </c>
      <c r="F80" s="9" t="e">
        <v>#DIV/0!</v>
      </c>
      <c r="I80" s="1" t="s">
        <v>52</v>
      </c>
      <c r="J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/>
      <c r="X80" s="2"/>
      <c r="Y80" s="2"/>
      <c r="Z80" s="2"/>
    </row>
    <row r="81" spans="1:26" x14ac:dyDescent="0.3">
      <c r="A81"/>
      <c r="B81" t="s">
        <v>96</v>
      </c>
      <c r="C81" s="8">
        <v>0</v>
      </c>
      <c r="D81" s="8">
        <v>0</v>
      </c>
      <c r="E81" s="8">
        <v>0</v>
      </c>
      <c r="F81" s="9" t="e">
        <v>#DIV/0!</v>
      </c>
      <c r="I81" s="1" t="s">
        <v>96</v>
      </c>
      <c r="J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/>
      <c r="X81" s="2"/>
      <c r="Y81" s="2"/>
      <c r="Z81" s="2"/>
    </row>
    <row r="82" spans="1:26" x14ac:dyDescent="0.3">
      <c r="A82"/>
      <c r="B82" t="s">
        <v>40</v>
      </c>
      <c r="C82" s="8">
        <v>0</v>
      </c>
      <c r="D82" s="8">
        <v>0</v>
      </c>
      <c r="E82" s="8">
        <v>0</v>
      </c>
      <c r="F82" s="9" t="e">
        <v>#DIV/0!</v>
      </c>
      <c r="I82" s="1" t="s">
        <v>40</v>
      </c>
      <c r="J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/>
      <c r="X82" s="2"/>
      <c r="Y82" s="2"/>
      <c r="Z82" s="2"/>
    </row>
    <row r="83" spans="1:26" x14ac:dyDescent="0.3">
      <c r="A83"/>
      <c r="B83" t="s">
        <v>98</v>
      </c>
      <c r="C83" s="8">
        <v>0</v>
      </c>
      <c r="D83" s="8">
        <v>0</v>
      </c>
      <c r="E83" s="8">
        <v>0</v>
      </c>
      <c r="F83" s="9" t="e">
        <v>#DIV/0!</v>
      </c>
      <c r="I83" s="1" t="s">
        <v>82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/>
      <c r="X83" s="2"/>
      <c r="Y83" s="2"/>
      <c r="Z83" s="2"/>
    </row>
    <row r="84" spans="1:26" x14ac:dyDescent="0.3">
      <c r="A84"/>
      <c r="B84" t="s">
        <v>54</v>
      </c>
      <c r="C84" s="8">
        <v>0</v>
      </c>
      <c r="D84" s="8">
        <v>0</v>
      </c>
      <c r="E84" s="8">
        <v>0</v>
      </c>
      <c r="F84" s="9" t="e">
        <v>#DIV/0!</v>
      </c>
      <c r="I84" s="1" t="s">
        <v>54</v>
      </c>
      <c r="J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/>
      <c r="X84" s="2"/>
      <c r="Y84" s="2"/>
      <c r="Z84" s="2"/>
    </row>
    <row r="85" spans="1:26" x14ac:dyDescent="0.3">
      <c r="A85"/>
      <c r="B85" t="s">
        <v>100</v>
      </c>
      <c r="C85" s="8">
        <v>0</v>
      </c>
      <c r="D85" s="8">
        <v>0</v>
      </c>
      <c r="E85" s="8">
        <v>0</v>
      </c>
      <c r="F85" s="9" t="e">
        <v>#DIV/0!</v>
      </c>
      <c r="I85" s="1" t="s">
        <v>84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/>
      <c r="X85" s="2"/>
      <c r="Y85" s="2"/>
      <c r="Z85" s="2"/>
    </row>
    <row r="86" spans="1:26" x14ac:dyDescent="0.3">
      <c r="A86"/>
      <c r="B86" t="s">
        <v>35</v>
      </c>
      <c r="C86" s="8">
        <v>0</v>
      </c>
      <c r="D86" s="8">
        <v>0</v>
      </c>
      <c r="E86" s="8">
        <v>0</v>
      </c>
      <c r="F86" s="9" t="e">
        <v>#DIV/0!</v>
      </c>
      <c r="I86" s="1" t="s">
        <v>35</v>
      </c>
      <c r="J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/>
      <c r="X86" s="2"/>
      <c r="Y86" s="2"/>
      <c r="Z86" s="2"/>
    </row>
    <row r="87" spans="1:26" x14ac:dyDescent="0.3">
      <c r="A87"/>
      <c r="B87" t="s">
        <v>97</v>
      </c>
      <c r="C87" s="8">
        <v>0</v>
      </c>
      <c r="D87" s="8">
        <v>0</v>
      </c>
      <c r="E87" s="8">
        <v>0</v>
      </c>
      <c r="F87" s="9" t="e">
        <v>#DIV/0!</v>
      </c>
      <c r="I87" s="1" t="s">
        <v>86</v>
      </c>
      <c r="J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/>
      <c r="X87" s="2"/>
      <c r="Y87" s="2"/>
      <c r="Z87" s="2"/>
    </row>
    <row r="88" spans="1:26" x14ac:dyDescent="0.3">
      <c r="A88"/>
      <c r="B88" t="s">
        <v>56</v>
      </c>
      <c r="C88" s="8">
        <v>0</v>
      </c>
      <c r="D88" s="8">
        <v>0</v>
      </c>
      <c r="E88" s="8">
        <v>0</v>
      </c>
      <c r="F88" s="9" t="e">
        <v>#DIV/0!</v>
      </c>
      <c r="I88" s="1" t="s">
        <v>56</v>
      </c>
      <c r="J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/>
      <c r="X88" s="2"/>
      <c r="Y88" s="2"/>
      <c r="Z88" s="2"/>
    </row>
    <row r="89" spans="1:26" x14ac:dyDescent="0.3">
      <c r="A89"/>
      <c r="B89" t="s">
        <v>89</v>
      </c>
      <c r="C89" s="8">
        <v>0</v>
      </c>
      <c r="D89" s="8">
        <v>0</v>
      </c>
      <c r="E89" s="8">
        <v>0</v>
      </c>
      <c r="F89" s="9" t="e">
        <v>#DIV/0!</v>
      </c>
      <c r="I89" s="1" t="s">
        <v>89</v>
      </c>
      <c r="J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/>
      <c r="X89" s="2"/>
      <c r="Y89" s="2"/>
      <c r="Z89" s="2"/>
    </row>
    <row r="90" spans="1:26" x14ac:dyDescent="0.3">
      <c r="A90"/>
      <c r="B90" t="s">
        <v>34</v>
      </c>
      <c r="C90" s="8">
        <v>0</v>
      </c>
      <c r="D90" s="8">
        <v>0</v>
      </c>
      <c r="E90" s="8">
        <v>0</v>
      </c>
      <c r="F90" s="9" t="e">
        <v>#DIV/0!</v>
      </c>
      <c r="I90" s="1" t="s">
        <v>36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/>
      <c r="X90" s="2"/>
      <c r="Y90" s="2"/>
      <c r="Z90" s="2"/>
    </row>
    <row r="91" spans="1:26" x14ac:dyDescent="0.3">
      <c r="A91"/>
      <c r="B91" t="s">
        <v>9</v>
      </c>
      <c r="C91" s="8">
        <v>0</v>
      </c>
      <c r="D91" s="8">
        <v>0</v>
      </c>
      <c r="E91" s="8">
        <v>0</v>
      </c>
      <c r="F91" s="9" t="e">
        <v>#DIV/0!</v>
      </c>
      <c r="I91" s="1" t="s">
        <v>9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/>
      <c r="X91" s="2"/>
      <c r="Y91" s="2"/>
      <c r="Z91" s="2"/>
    </row>
    <row r="92" spans="1:26" x14ac:dyDescent="0.3">
      <c r="A92"/>
      <c r="B92" t="s">
        <v>82</v>
      </c>
      <c r="C92" s="8">
        <v>0</v>
      </c>
      <c r="D92" s="8">
        <v>0</v>
      </c>
      <c r="E92" s="8">
        <v>0</v>
      </c>
      <c r="F92" s="9" t="e">
        <v>#DIV/0!</v>
      </c>
      <c r="I92" s="1" t="s">
        <v>47</v>
      </c>
      <c r="J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/>
      <c r="X92" s="2"/>
      <c r="Y92" s="2"/>
      <c r="Z92" s="2"/>
    </row>
    <row r="93" spans="1:26" x14ac:dyDescent="0.3">
      <c r="A93"/>
      <c r="B93" t="s">
        <v>88</v>
      </c>
      <c r="C93" s="8">
        <v>0</v>
      </c>
      <c r="D93" s="8">
        <v>0</v>
      </c>
      <c r="E93" s="8">
        <v>0</v>
      </c>
      <c r="F93" s="9" t="e">
        <v>#DIV/0!</v>
      </c>
      <c r="I93" s="1" t="s">
        <v>88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/>
      <c r="X93" s="2"/>
      <c r="Y93" s="2"/>
      <c r="Z93" s="2"/>
    </row>
    <row r="94" spans="1:26" x14ac:dyDescent="0.3">
      <c r="A94"/>
      <c r="B94" t="s">
        <v>58</v>
      </c>
      <c r="C94" s="8">
        <v>0</v>
      </c>
      <c r="D94" s="8">
        <v>0</v>
      </c>
      <c r="E94" s="8">
        <v>0</v>
      </c>
      <c r="F94" s="9" t="e">
        <v>#DIV/0!</v>
      </c>
      <c r="I94" s="1" t="s">
        <v>58</v>
      </c>
      <c r="J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/>
      <c r="X94" s="2"/>
      <c r="Y94" s="2"/>
      <c r="Z94" s="2"/>
    </row>
    <row r="95" spans="1:26" x14ac:dyDescent="0.3">
      <c r="A95"/>
      <c r="B95" t="s">
        <v>29</v>
      </c>
      <c r="C95" s="8">
        <v>0</v>
      </c>
      <c r="D95" s="8">
        <v>0</v>
      </c>
      <c r="E95" s="8">
        <v>0</v>
      </c>
      <c r="F95" s="9" t="e">
        <v>#DIV/0!</v>
      </c>
      <c r="I95" s="1" t="s">
        <v>55</v>
      </c>
      <c r="J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/>
      <c r="X95" s="2"/>
      <c r="Y95" s="2"/>
      <c r="Z95" s="2"/>
    </row>
    <row r="96" spans="1:26" x14ac:dyDescent="0.3">
      <c r="A96"/>
      <c r="B96" t="s">
        <v>84</v>
      </c>
      <c r="C96" s="8">
        <v>0</v>
      </c>
      <c r="D96" s="8">
        <v>0</v>
      </c>
      <c r="E96" s="8">
        <v>0</v>
      </c>
      <c r="F96" s="9" t="e">
        <v>#DIV/0!</v>
      </c>
      <c r="I96" s="1" t="s">
        <v>60</v>
      </c>
      <c r="J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/>
      <c r="X96" s="2"/>
      <c r="Y96" s="2"/>
      <c r="Z96" s="2"/>
    </row>
    <row r="97" spans="1:26" x14ac:dyDescent="0.3">
      <c r="A97"/>
      <c r="B97" t="s">
        <v>60</v>
      </c>
      <c r="C97" s="8">
        <v>0</v>
      </c>
      <c r="D97" s="8">
        <v>0</v>
      </c>
      <c r="E97" s="8">
        <v>0</v>
      </c>
      <c r="F97" s="9" t="e">
        <v>#DIV/0!</v>
      </c>
      <c r="I97" s="1" t="s">
        <v>95</v>
      </c>
      <c r="J97" s="2">
        <v>0</v>
      </c>
      <c r="K97" s="2">
        <v>483.74</v>
      </c>
      <c r="L97" s="2">
        <v>-483.74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/>
      <c r="X97" s="2"/>
      <c r="Y97" s="2"/>
      <c r="Z97" s="2"/>
    </row>
    <row r="98" spans="1:26" x14ac:dyDescent="0.3">
      <c r="A98"/>
      <c r="B98" t="s">
        <v>86</v>
      </c>
      <c r="C98" s="8">
        <v>0</v>
      </c>
      <c r="D98" s="8">
        <v>0</v>
      </c>
      <c r="E98" s="8">
        <v>0</v>
      </c>
      <c r="F98" s="9" t="e">
        <v>#DIV/0!</v>
      </c>
      <c r="I98" s="1" t="s">
        <v>100</v>
      </c>
      <c r="J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/>
      <c r="X98" s="2"/>
      <c r="Y98" s="2"/>
      <c r="Z98" s="2"/>
    </row>
    <row r="99" spans="1:26" x14ac:dyDescent="0.3">
      <c r="A99"/>
      <c r="B99" t="s">
        <v>31</v>
      </c>
      <c r="C99" s="8">
        <v>0</v>
      </c>
      <c r="D99" s="8">
        <v>0</v>
      </c>
      <c r="E99" s="8">
        <v>0</v>
      </c>
      <c r="F99" s="9" t="e">
        <v>#DIV/0!</v>
      </c>
      <c r="I99" s="1" t="s">
        <v>97</v>
      </c>
      <c r="J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/>
      <c r="X99" s="2"/>
      <c r="Y99" s="2"/>
      <c r="Z99" s="2"/>
    </row>
    <row r="100" spans="1:26" x14ac:dyDescent="0.3">
      <c r="A100"/>
      <c r="B100" t="s">
        <v>62</v>
      </c>
      <c r="C100" s="8">
        <v>0</v>
      </c>
      <c r="D100" s="8">
        <v>0</v>
      </c>
      <c r="E100" s="8">
        <v>0</v>
      </c>
      <c r="F100" s="9" t="e">
        <v>#DIV/0!</v>
      </c>
      <c r="I100" s="1" t="s">
        <v>71</v>
      </c>
      <c r="J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/>
      <c r="X100" s="2"/>
      <c r="Y100" s="2"/>
      <c r="Z100" s="2"/>
    </row>
    <row r="101" spans="1:26" x14ac:dyDescent="0.3">
      <c r="A101"/>
      <c r="B101" t="s">
        <v>116</v>
      </c>
      <c r="C101" s="8">
        <v>0</v>
      </c>
      <c r="D101" s="8">
        <v>0</v>
      </c>
      <c r="E101" s="8">
        <v>0</v>
      </c>
      <c r="F101" s="9" t="e">
        <v>#DIV/0!</v>
      </c>
      <c r="I101" s="1" t="s">
        <v>116</v>
      </c>
      <c r="J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/>
      <c r="X101" s="2"/>
      <c r="Y101" s="2"/>
      <c r="Z101" s="2"/>
    </row>
    <row r="102" spans="1:26" x14ac:dyDescent="0.3">
      <c r="A102"/>
      <c r="B102" t="s">
        <v>71</v>
      </c>
      <c r="C102" s="8">
        <v>0</v>
      </c>
      <c r="D102" s="8">
        <v>0</v>
      </c>
      <c r="E102" s="8">
        <v>0</v>
      </c>
      <c r="F102" s="9" t="e">
        <v>#DIV/0!</v>
      </c>
      <c r="I102" s="1" t="s">
        <v>99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/>
      <c r="X102" s="2"/>
      <c r="Y102" s="2"/>
      <c r="Z102" s="2"/>
    </row>
    <row r="103" spans="1:26" x14ac:dyDescent="0.3">
      <c r="A103"/>
      <c r="B103" t="s">
        <v>99</v>
      </c>
      <c r="C103" s="8">
        <v>0</v>
      </c>
      <c r="D103" s="8">
        <v>0</v>
      </c>
      <c r="E103" s="8">
        <v>0</v>
      </c>
      <c r="F103" s="9" t="e">
        <v>#DIV/0!</v>
      </c>
      <c r="I103" s="1" t="s">
        <v>42</v>
      </c>
      <c r="J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/>
      <c r="X103" s="2"/>
      <c r="Y103" s="2"/>
      <c r="Z103" s="2"/>
    </row>
    <row r="104" spans="1:26" x14ac:dyDescent="0.3">
      <c r="A104"/>
      <c r="B104" t="s">
        <v>8</v>
      </c>
      <c r="C104" s="8">
        <v>0</v>
      </c>
      <c r="D104" s="8">
        <v>0</v>
      </c>
      <c r="E104" s="8">
        <v>0</v>
      </c>
      <c r="F104" s="9" t="e">
        <v>#DIV/0!</v>
      </c>
      <c r="I104" s="1" t="s">
        <v>8</v>
      </c>
      <c r="J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/>
      <c r="X104" s="2"/>
      <c r="Y104" s="2"/>
      <c r="Z104" s="2"/>
    </row>
    <row r="105" spans="1:26" x14ac:dyDescent="0.3">
      <c r="A105" t="s">
        <v>6</v>
      </c>
      <c r="B105"/>
      <c r="C105" s="8">
        <v>67592.591890849857</v>
      </c>
      <c r="D105" s="8">
        <v>113786.15443859331</v>
      </c>
      <c r="E105" s="8">
        <v>46193.562547743451</v>
      </c>
      <c r="F105" s="9">
        <v>0.68341161739052603</v>
      </c>
      <c r="H105" s="1" t="s">
        <v>6</v>
      </c>
      <c r="J105" s="2">
        <v>113786.15443859331</v>
      </c>
      <c r="K105" s="2">
        <v>5848.42</v>
      </c>
      <c r="L105" s="2">
        <v>10615.74</v>
      </c>
      <c r="M105" s="2">
        <v>15310.63</v>
      </c>
      <c r="N105" s="2">
        <v>6837.4200000000019</v>
      </c>
      <c r="O105" s="2">
        <v>13798.179999999998</v>
      </c>
      <c r="P105" s="2">
        <v>8725.26</v>
      </c>
      <c r="Q105" s="2">
        <v>7734.8899999999994</v>
      </c>
      <c r="R105" s="2">
        <v>678.9399999999996</v>
      </c>
      <c r="S105" s="2">
        <v>14440.710000000001</v>
      </c>
      <c r="T105" s="2">
        <v>22652.170000000002</v>
      </c>
      <c r="U105" s="2">
        <v>5014.67</v>
      </c>
      <c r="V105" s="2"/>
      <c r="X105" s="2"/>
      <c r="Y105" s="2"/>
      <c r="Z105" s="2"/>
    </row>
    <row r="106" spans="1:26" s="1" customFormat="1" x14ac:dyDescent="0.3"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X106" s="2"/>
      <c r="Y106" s="2"/>
      <c r="Z106" s="2"/>
    </row>
    <row r="107" spans="1:26" s="1" customFormat="1" x14ac:dyDescent="0.3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X107" s="2"/>
      <c r="Y107" s="2"/>
      <c r="Z107" s="2"/>
    </row>
    <row r="108" spans="1:26" s="1" customFormat="1" x14ac:dyDescent="0.3"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X108" s="2"/>
      <c r="Y108" s="2"/>
      <c r="Z108" s="2"/>
    </row>
    <row r="109" spans="1:26" s="1" customFormat="1" x14ac:dyDescent="0.3"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X109" s="2"/>
      <c r="Y109" s="2"/>
      <c r="Z109" s="2"/>
    </row>
    <row r="110" spans="1:26" s="1" customFormat="1" x14ac:dyDescent="0.3"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X110" s="2"/>
      <c r="Y110" s="2"/>
      <c r="Z110" s="2"/>
    </row>
    <row r="111" spans="1:26" s="1" customFormat="1" x14ac:dyDescent="0.3"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X111" s="2"/>
      <c r="Y111" s="2"/>
      <c r="Z111" s="2"/>
    </row>
    <row r="112" spans="1:26" s="1" customFormat="1" x14ac:dyDescent="0.3"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X112" s="2"/>
      <c r="Y112" s="2"/>
      <c r="Z112" s="2"/>
    </row>
    <row r="113" spans="8:26" s="1" customFormat="1" x14ac:dyDescent="0.3"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X113" s="2"/>
      <c r="Y113" s="2"/>
      <c r="Z113" s="2"/>
    </row>
    <row r="114" spans="8:26" s="1" customFormat="1" x14ac:dyDescent="0.3"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X114" s="2"/>
      <c r="Y114" s="2"/>
      <c r="Z114" s="2"/>
    </row>
    <row r="115" spans="8:26" s="1" customFormat="1" x14ac:dyDescent="0.3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X115" s="2"/>
      <c r="Y115" s="2"/>
      <c r="Z115" s="2"/>
    </row>
    <row r="116" spans="8:26" s="1" customFormat="1" x14ac:dyDescent="0.3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X116" s="2"/>
      <c r="Y116" s="2"/>
      <c r="Z116" s="2"/>
    </row>
    <row r="117" spans="8:26" s="1" customFormat="1" x14ac:dyDescent="0.3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X117" s="2"/>
      <c r="Y117" s="2"/>
      <c r="Z117" s="2"/>
    </row>
    <row r="118" spans="8:26" s="1" customFormat="1" x14ac:dyDescent="0.3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X118" s="2"/>
      <c r="Y118" s="2"/>
      <c r="Z118" s="2"/>
    </row>
    <row r="119" spans="8:26" s="1" customFormat="1" x14ac:dyDescent="0.3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X119" s="2"/>
      <c r="Y119" s="2"/>
      <c r="Z119" s="2"/>
    </row>
    <row r="120" spans="8:26" s="1" customFormat="1" x14ac:dyDescent="0.3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X120" s="2"/>
      <c r="Y120" s="2"/>
      <c r="Z120" s="2"/>
    </row>
    <row r="121" spans="8:26" s="1" customFormat="1" x14ac:dyDescent="0.3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X121" s="2"/>
      <c r="Y121" s="2"/>
      <c r="Z121" s="2"/>
    </row>
    <row r="122" spans="8:26" s="1" customFormat="1" x14ac:dyDescent="0.3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X122" s="2"/>
      <c r="Y122" s="2"/>
      <c r="Z122" s="2"/>
    </row>
    <row r="123" spans="8:26" s="1" customFormat="1" x14ac:dyDescent="0.3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X123" s="2"/>
      <c r="Y123" s="2"/>
      <c r="Z123" s="2"/>
    </row>
    <row r="124" spans="8:26" s="1" customFormat="1" x14ac:dyDescent="0.3"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X124" s="2"/>
      <c r="Y124" s="2"/>
      <c r="Z124" s="2"/>
    </row>
    <row r="125" spans="8:26" s="1" customFormat="1" x14ac:dyDescent="0.3"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X125" s="2"/>
      <c r="Y125" s="2"/>
      <c r="Z125" s="2"/>
    </row>
    <row r="126" spans="8:26" s="1" customFormat="1" x14ac:dyDescent="0.3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X126" s="2"/>
      <c r="Y126" s="2"/>
      <c r="Z126" s="2"/>
    </row>
    <row r="127" spans="8:26" x14ac:dyDescent="0.3"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X127" s="2"/>
      <c r="Y127" s="2"/>
      <c r="Z127" s="2"/>
    </row>
    <row r="128" spans="8:26" x14ac:dyDescent="0.3"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X128" s="2"/>
      <c r="Y128" s="2"/>
      <c r="Z128" s="2"/>
    </row>
    <row r="129" spans="8:26" x14ac:dyDescent="0.3"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X129" s="2"/>
      <c r="Y129" s="2"/>
      <c r="Z129" s="2"/>
    </row>
    <row r="130" spans="8:26" x14ac:dyDescent="0.3"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X130" s="2"/>
      <c r="Y130" s="2"/>
      <c r="Z130" s="2"/>
    </row>
    <row r="131" spans="8:26" x14ac:dyDescent="0.3"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X131" s="2"/>
      <c r="Y131" s="2"/>
      <c r="Z131" s="2"/>
    </row>
    <row r="132" spans="8:26" x14ac:dyDescent="0.3"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X132" s="2"/>
      <c r="Y132" s="2"/>
      <c r="Z132" s="2"/>
    </row>
    <row r="133" spans="8:26" x14ac:dyDescent="0.3"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X133" s="2"/>
      <c r="Y133" s="2"/>
      <c r="Z133" s="2"/>
    </row>
    <row r="134" spans="8:26" x14ac:dyDescent="0.3"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X134" s="2"/>
      <c r="Y134" s="2"/>
      <c r="Z134" s="2"/>
    </row>
    <row r="135" spans="8:26" x14ac:dyDescent="0.3"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X135" s="2"/>
      <c r="Y135" s="2"/>
      <c r="Z135" s="2"/>
    </row>
    <row r="136" spans="8:26" x14ac:dyDescent="0.3"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X136" s="2"/>
      <c r="Y136" s="2"/>
      <c r="Z136" s="2"/>
    </row>
    <row r="137" spans="8:26" x14ac:dyDescent="0.3"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X137" s="2"/>
      <c r="Y137" s="2"/>
      <c r="Z137" s="2"/>
    </row>
    <row r="138" spans="8:26" x14ac:dyDescent="0.3"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X138" s="2"/>
      <c r="Y138" s="2"/>
      <c r="Z138" s="2"/>
    </row>
    <row r="139" spans="8:26" x14ac:dyDescent="0.3"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X139" s="2"/>
      <c r="Y139" s="2"/>
      <c r="Z139" s="2"/>
    </row>
    <row r="140" spans="8:26" x14ac:dyDescent="0.3"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X140" s="2"/>
      <c r="Y140" s="2"/>
      <c r="Z140" s="2"/>
    </row>
  </sheetData>
  <sheetProtection algorithmName="SHA-512" hashValue="illzCZj2h/5QhMYKTlZX5DZF8et06PswNepFYLf82Q3YDgDeLdisVRUla/eH3bAt+3xFnbroTrU6T2vc6ZW0Mg==" saltValue="cgCZItpahAttH60a18Fu5w==" spinCount="100000" sheet="1" objects="1" scenarios="1"/>
  <mergeCells count="4">
    <mergeCell ref="A4:F4"/>
    <mergeCell ref="H4:O4"/>
    <mergeCell ref="AA22:AL22"/>
    <mergeCell ref="AA4:AL4"/>
  </mergeCell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2848D-D6C8-4E8F-B888-2DA925570901}">
  <dimension ref="A2:AE140"/>
  <sheetViews>
    <sheetView workbookViewId="0">
      <selection activeCell="R6" sqref="R6:AA6"/>
    </sheetView>
  </sheetViews>
  <sheetFormatPr defaultRowHeight="14.4" x14ac:dyDescent="0.3"/>
  <cols>
    <col min="1" max="1" width="23.6640625" style="1" bestFit="1" customWidth="1"/>
    <col min="2" max="2" width="9.109375" style="1" bestFit="1" customWidth="1"/>
    <col min="3" max="3" width="8.44140625" style="1" bestFit="1" customWidth="1"/>
    <col min="4" max="4" width="9.5546875" style="1" bestFit="1" customWidth="1"/>
    <col min="5" max="5" width="8.88671875" style="1" bestFit="1" customWidth="1"/>
    <col min="6" max="6" width="9.88671875" style="1" bestFit="1" customWidth="1"/>
    <col min="7" max="7" width="8.33203125" style="1" bestFit="1" customWidth="1"/>
    <col min="8" max="8" width="9" style="1" bestFit="1" customWidth="1"/>
    <col min="9" max="9" width="9.44140625" style="1" bestFit="1" customWidth="1"/>
    <col min="10" max="10" width="8.33203125" style="1" bestFit="1" customWidth="1"/>
    <col min="11" max="11" width="8.6640625" style="1" bestFit="1" customWidth="1"/>
    <col min="12" max="12" width="9.44140625" style="1" bestFit="1" customWidth="1"/>
    <col min="13" max="13" width="8.33203125" style="1" bestFit="1" customWidth="1"/>
    <col min="14" max="16" width="6.88671875" style="1" customWidth="1"/>
    <col min="17" max="17" width="6.88671875" style="8" bestFit="1" customWidth="1"/>
    <col min="18" max="18" width="13.109375" style="8" bestFit="1" customWidth="1"/>
    <col min="19" max="19" width="14.6640625" bestFit="1" customWidth="1"/>
    <col min="20" max="27" width="13.109375" bestFit="1" customWidth="1"/>
    <col min="28" max="28" width="9.44140625" bestFit="1" customWidth="1"/>
  </cols>
  <sheetData>
    <row r="2" spans="1:31" ht="14.25" customHeight="1" x14ac:dyDescent="0.3"/>
    <row r="3" spans="1:31" hidden="1" x14ac:dyDescent="0.3"/>
    <row r="4" spans="1:31" ht="36.75" customHeight="1" x14ac:dyDescent="0.3">
      <c r="A4" s="31" t="s">
        <v>119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14" customFormat="1" x14ac:dyDescent="0.3">
      <c r="A5" s="17" t="s">
        <v>120</v>
      </c>
      <c r="B5" s="15" t="s">
        <v>102</v>
      </c>
      <c r="C5" s="15" t="s">
        <v>103</v>
      </c>
      <c r="D5" s="15" t="s">
        <v>104</v>
      </c>
      <c r="E5" s="15" t="s">
        <v>105</v>
      </c>
      <c r="F5" s="15" t="s">
        <v>106</v>
      </c>
      <c r="G5" s="15" t="s">
        <v>117</v>
      </c>
      <c r="H5" s="15" t="s">
        <v>109</v>
      </c>
      <c r="I5" s="15" t="s">
        <v>110</v>
      </c>
      <c r="J5" s="15" t="s">
        <v>111</v>
      </c>
      <c r="K5" s="15" t="s">
        <v>112</v>
      </c>
      <c r="L5" s="15" t="s">
        <v>113</v>
      </c>
      <c r="M5" s="15" t="s">
        <v>114</v>
      </c>
      <c r="N5" s="10"/>
      <c r="O5" s="10"/>
      <c r="P5" s="10"/>
      <c r="Q5"/>
      <c r="R5" s="15" t="s">
        <v>102</v>
      </c>
      <c r="S5" s="15" t="s">
        <v>103</v>
      </c>
      <c r="T5" s="15" t="s">
        <v>104</v>
      </c>
      <c r="U5" s="15" t="s">
        <v>105</v>
      </c>
      <c r="V5" s="15" t="s">
        <v>106</v>
      </c>
      <c r="W5" s="15" t="s">
        <v>117</v>
      </c>
      <c r="X5" s="15" t="s">
        <v>109</v>
      </c>
      <c r="Y5" s="15" t="s">
        <v>110</v>
      </c>
      <c r="Z5" s="15" t="s">
        <v>111</v>
      </c>
      <c r="AA5" s="15" t="s">
        <v>112</v>
      </c>
      <c r="AB5" s="15" t="s">
        <v>113</v>
      </c>
      <c r="AC5" s="15" t="s">
        <v>114</v>
      </c>
    </row>
    <row r="6" spans="1:31" x14ac:dyDescent="0.3">
      <c r="A6" s="18" t="str">
        <f>Fatturati!I7</f>
        <v xml:space="preserve">Immergas </v>
      </c>
      <c r="B6" s="7">
        <f>IFERROR(Fatturati!K7/Fatturati!J7,0)</f>
        <v>8.2311431540676855E-2</v>
      </c>
      <c r="C6" s="7">
        <f>IFERROR(Fatturati!L7/Fatturati!J7,0)</f>
        <v>0</v>
      </c>
      <c r="D6" s="7">
        <f>IFERROR(Fatturati!M7/Fatturati!J7,0)</f>
        <v>0.21170348991009871</v>
      </c>
      <c r="E6" s="7">
        <f>IFERROR(Fatturati!N7/Fatturati!J7,0)</f>
        <v>8.7381977271556485E-2</v>
      </c>
      <c r="F6" s="7">
        <f>IFERROR(Fatturati!O7/Fatturati!J7,0)</f>
        <v>5.5094119301613478E-3</v>
      </c>
      <c r="G6" s="7">
        <f>IFERROR(Fatturati!P7/Fatturati!J7,0)</f>
        <v>1.4128926673261613E-2</v>
      </c>
      <c r="H6" s="7">
        <f>IFERROR(Fatturati!Q7/Fatturati!J7,0)</f>
        <v>7.825251695960278E-2</v>
      </c>
      <c r="I6" s="7">
        <f>IFERROR(Fatturati!R7/Fatturati!J7,0)</f>
        <v>0</v>
      </c>
      <c r="J6" s="7">
        <f>IFERROR(Fatturati!S7/Fatturati!J7,0)</f>
        <v>0.20082639005271391</v>
      </c>
      <c r="K6" s="7">
        <f>IFERROR(Fatturati!T7/Fatturati!J7,0)</f>
        <v>0.31988585566192829</v>
      </c>
      <c r="L6" s="7">
        <f>IFERROR(Fatturati!U7/Fatturati!J7,0)</f>
        <v>0</v>
      </c>
      <c r="M6" s="7">
        <f>IFERROR(Fatturati!V7/Fatturati!J7,0)</f>
        <v>0</v>
      </c>
      <c r="N6" s="2"/>
      <c r="O6" s="2"/>
      <c r="P6" s="2"/>
      <c r="Q6"/>
      <c r="R6" s="19">
        <f>R7/Fatturati!$J$6</f>
        <v>5.1398344806144254E-2</v>
      </c>
      <c r="S6" s="19">
        <f>S7/Fatturati!$J$6</f>
        <v>9.3295533647100887E-2</v>
      </c>
      <c r="T6" s="19">
        <f>T7/Fatturati!$J$6</f>
        <v>0.13455617755552718</v>
      </c>
      <c r="U6" s="19">
        <f>U7/Fatturati!$J$6</f>
        <v>6.0090087706496272E-2</v>
      </c>
      <c r="V6" s="19">
        <f>V7/Fatturati!$J$6</f>
        <v>0.12126413857712739</v>
      </c>
      <c r="W6" s="19">
        <f>W7/Fatturati!$J$6</f>
        <v>7.6681209968377476E-2</v>
      </c>
      <c r="X6" s="19">
        <f>X7/Fatturati!$J$6</f>
        <v>6.797742693883084E-2</v>
      </c>
      <c r="Y6" s="19">
        <f>Y7/Fatturati!$J$6</f>
        <v>5.9668067995601471E-3</v>
      </c>
      <c r="Z6" s="19">
        <f>Z7/Fatturati!$J$6</f>
        <v>0.12691095916940565</v>
      </c>
      <c r="AA6" s="19">
        <f>AA7/Fatturati!$J$6</f>
        <v>0.19907668126902595</v>
      </c>
      <c r="AB6" s="19">
        <f>AB7/Fatturati!$J$6</f>
        <v>4.4071003407591694E-2</v>
      </c>
      <c r="AC6" s="19">
        <f>AC7/Fatturati!$J$6</f>
        <v>0</v>
      </c>
    </row>
    <row r="7" spans="1:31" x14ac:dyDescent="0.3">
      <c r="A7" s="18" t="str">
        <f>Fatturati!I8</f>
        <v>Kinedo</v>
      </c>
      <c r="B7" s="7">
        <f>IFERROR(Fatturati!K8/Fatturati!J8,0)</f>
        <v>0</v>
      </c>
      <c r="C7" s="7">
        <f>IFERROR(Fatturati!L8/Fatturati!J8,0)</f>
        <v>0</v>
      </c>
      <c r="D7" s="7">
        <f>IFERROR(Fatturati!M8/Fatturati!J8,0)</f>
        <v>0</v>
      </c>
      <c r="E7" s="7">
        <f>IFERROR(Fatturati!N8/Fatturati!J8,0)</f>
        <v>0</v>
      </c>
      <c r="F7" s="7">
        <f>IFERROR(Fatturati!O8/Fatturati!J8,0)</f>
        <v>0.44225677595728258</v>
      </c>
      <c r="G7" s="7">
        <f>IFERROR(Fatturati!P8/Fatturati!J8,0)</f>
        <v>0.13933444181390581</v>
      </c>
      <c r="H7" s="7">
        <f>IFERROR(Fatturati!Q8/Fatturati!J8,0)</f>
        <v>0.10044191309477504</v>
      </c>
      <c r="I7" s="7">
        <f>IFERROR(Fatturati!R8/Fatturati!J8,0)</f>
        <v>0</v>
      </c>
      <c r="J7" s="7">
        <f>IFERROR(Fatturati!S8/Fatturati!J8,0)</f>
        <v>0.23585751935273086</v>
      </c>
      <c r="K7" s="7">
        <f>IFERROR(Fatturati!T8/Fatturati!J8,0)</f>
        <v>4.5696546047622959E-2</v>
      </c>
      <c r="L7" s="7">
        <f>IFERROR(Fatturati!U8/Fatturati!J8,0)</f>
        <v>0.18346484576545632</v>
      </c>
      <c r="M7" s="7">
        <f>IFERROR(Fatturati!V8/Fatturati!J8,0)</f>
        <v>0</v>
      </c>
      <c r="N7" s="2"/>
      <c r="O7" s="2"/>
      <c r="P7" s="2"/>
      <c r="Q7"/>
      <c r="R7" s="8">
        <f>Fatturati!K6</f>
        <v>5848.42</v>
      </c>
      <c r="S7" s="8">
        <f>Fatturati!L6</f>
        <v>10615.74</v>
      </c>
      <c r="T7" s="8">
        <f>Fatturati!M6</f>
        <v>15310.63</v>
      </c>
      <c r="U7" s="8">
        <f>Fatturati!N6</f>
        <v>6837.4200000000019</v>
      </c>
      <c r="V7" s="8">
        <f>Fatturati!O6</f>
        <v>13798.179999999998</v>
      </c>
      <c r="W7" s="8">
        <f>Fatturati!P6</f>
        <v>8725.26</v>
      </c>
      <c r="X7" s="8">
        <f>Fatturati!Q6</f>
        <v>7734.8899999999994</v>
      </c>
      <c r="Y7" s="8">
        <f>Fatturati!R6</f>
        <v>678.9399999999996</v>
      </c>
      <c r="Z7" s="8">
        <f>Fatturati!S6</f>
        <v>14440.710000000001</v>
      </c>
      <c r="AA7" s="8">
        <f>Fatturati!T6</f>
        <v>22652.170000000002</v>
      </c>
      <c r="AB7" s="8">
        <f>Fatturati!U6</f>
        <v>5014.67</v>
      </c>
      <c r="AC7" s="8">
        <f>Fatturati!V6</f>
        <v>0</v>
      </c>
    </row>
    <row r="8" spans="1:31" x14ac:dyDescent="0.3">
      <c r="A8" s="18" t="str">
        <f>Fatturati!I9</f>
        <v xml:space="preserve">Ardeco </v>
      </c>
      <c r="B8" s="7">
        <f>IFERROR(Fatturati!K9/Fatturati!J9,0)</f>
        <v>0.12050115515583006</v>
      </c>
      <c r="C8" s="7">
        <f>IFERROR(Fatturati!L9/Fatturati!J9,0)</f>
        <v>0</v>
      </c>
      <c r="D8" s="7">
        <f>IFERROR(Fatturati!M9/Fatturati!J9,0)</f>
        <v>0</v>
      </c>
      <c r="E8" s="7">
        <f>IFERROR(Fatturati!N9/Fatturati!J9,0)</f>
        <v>9.5938243235302298E-2</v>
      </c>
      <c r="F8" s="7">
        <f>IFERROR(Fatturati!O9/Fatturati!J9,0)</f>
        <v>0.12407487018027855</v>
      </c>
      <c r="G8" s="7">
        <f>IFERROR(Fatturati!P9/Fatturati!J9,0)</f>
        <v>0.19863731818280225</v>
      </c>
      <c r="H8" s="7">
        <f>IFERROR(Fatturati!Q9/Fatturati!J9,0)</f>
        <v>0.1991228856936966</v>
      </c>
      <c r="I8" s="7">
        <f>IFERROR(Fatturati!R9/Fatturati!J9,0)</f>
        <v>0</v>
      </c>
      <c r="J8" s="7">
        <f>IFERROR(Fatturati!S9/Fatturati!J9,0)</f>
        <v>9.1415042695920254E-2</v>
      </c>
      <c r="K8" s="7">
        <f>IFERROR(Fatturati!T9/Fatturati!J9,0)</f>
        <v>0.17031048485616998</v>
      </c>
      <c r="L8" s="7">
        <f>IFERROR(Fatturati!U9/Fatturati!J9,0)</f>
        <v>0</v>
      </c>
      <c r="M8" s="7">
        <f>IFERROR(Fatturati!V9/Fatturati!J9,0)</f>
        <v>0</v>
      </c>
      <c r="N8" s="2"/>
      <c r="O8" s="2"/>
      <c r="P8" s="2"/>
      <c r="Q8"/>
    </row>
    <row r="9" spans="1:31" x14ac:dyDescent="0.3">
      <c r="A9" s="18" t="str">
        <f>Fatturati!I10</f>
        <v>Itap</v>
      </c>
      <c r="B9" s="7">
        <f>IFERROR(Fatturati!K10/Fatturati!J10,0)</f>
        <v>9.001931209003429E-2</v>
      </c>
      <c r="C9" s="7">
        <f>IFERROR(Fatturati!L10/Fatturati!J10,0)</f>
        <v>9.2989378350481128E-2</v>
      </c>
      <c r="D9" s="7">
        <f>IFERROR(Fatturati!M10/Fatturati!J10,0)</f>
        <v>0.13326840475476975</v>
      </c>
      <c r="E9" s="7">
        <f>IFERROR(Fatturati!N10/Fatturati!J10,0)</f>
        <v>0</v>
      </c>
      <c r="F9" s="7">
        <f>IFERROR(Fatturati!O10/Fatturati!J10,0)</f>
        <v>0.34707321945859554</v>
      </c>
      <c r="G9" s="7">
        <f>IFERROR(Fatturati!P10/Fatturati!J10,0)</f>
        <v>0.12652082709020071</v>
      </c>
      <c r="H9" s="7">
        <f>IFERROR(Fatturati!Q10/Fatturati!J10,0)</f>
        <v>0</v>
      </c>
      <c r="I9" s="7">
        <f>IFERROR(Fatturati!R10/Fatturati!J10,0)</f>
        <v>0</v>
      </c>
      <c r="J9" s="7">
        <f>IFERROR(Fatturati!S10/Fatturati!J10,0)</f>
        <v>0</v>
      </c>
      <c r="K9" s="7">
        <f>IFERROR(Fatturati!T10/Fatturati!J10,0)</f>
        <v>0.1210152165950788</v>
      </c>
      <c r="L9" s="7">
        <f>IFERROR(Fatturati!U10/Fatturati!J10,0)</f>
        <v>0.22043585389404982</v>
      </c>
      <c r="M9" s="7">
        <f>IFERROR(Fatturati!V10/Fatturati!J10,0)</f>
        <v>0</v>
      </c>
      <c r="N9" s="2"/>
      <c r="O9" s="2"/>
      <c r="P9" s="2"/>
      <c r="Q9"/>
    </row>
    <row r="10" spans="1:31" x14ac:dyDescent="0.3">
      <c r="A10" s="18" t="str">
        <f>Fatturati!I11</f>
        <v xml:space="preserve">Ibp Banninger </v>
      </c>
      <c r="B10" s="7">
        <f>IFERROR(Fatturati!K11/Fatturati!J11,0)</f>
        <v>0</v>
      </c>
      <c r="C10" s="7">
        <f>IFERROR(Fatturati!L11/Fatturati!J11,0)</f>
        <v>1.3533478174995062E-2</v>
      </c>
      <c r="D10" s="7">
        <f>IFERROR(Fatturati!M11/Fatturati!J11,0)</f>
        <v>0.18437290144183291</v>
      </c>
      <c r="E10" s="7">
        <f>IFERROR(Fatturati!N11/Fatturati!J11,0)</f>
        <v>2.4886430969780764E-2</v>
      </c>
      <c r="F10" s="7">
        <f>IFERROR(Fatturati!O11/Fatturati!J11,0)</f>
        <v>0.23326091250246889</v>
      </c>
      <c r="G10" s="7">
        <f>IFERROR(Fatturati!P11/Fatturati!J11,0)</f>
        <v>0</v>
      </c>
      <c r="H10" s="7">
        <f>IFERROR(Fatturati!Q11/Fatturati!J11,0)</f>
        <v>0.15662650602409639</v>
      </c>
      <c r="I10" s="7">
        <f>IFERROR(Fatturati!R11/Fatturati!J11,0)</f>
        <v>1.3628283626308513E-2</v>
      </c>
      <c r="J10" s="7">
        <f>IFERROR(Fatturati!S11/Fatturati!J11,0)</f>
        <v>0</v>
      </c>
      <c r="K10" s="7">
        <f>IFERROR(Fatturati!T11/Fatturati!J11,0)</f>
        <v>0.19178352755283429</v>
      </c>
      <c r="L10" s="7">
        <f>IFERROR(Fatturati!U11/Fatturati!J11,0)</f>
        <v>0</v>
      </c>
      <c r="M10" s="7">
        <f>IFERROR(Fatturati!V11/Fatturati!J11,0)</f>
        <v>0</v>
      </c>
      <c r="N10" s="2"/>
      <c r="O10" s="2"/>
      <c r="P10" s="2"/>
      <c r="Q10"/>
    </row>
    <row r="11" spans="1:31" x14ac:dyDescent="0.3">
      <c r="A11" s="18" t="str">
        <f>Fatturati!I12</f>
        <v>Dab Pumps</v>
      </c>
      <c r="B11" s="7">
        <f>IFERROR(Fatturati!K12/Fatturati!J12,0)</f>
        <v>0</v>
      </c>
      <c r="C11" s="7">
        <f>IFERROR(Fatturati!L12/Fatturati!J12,0)</f>
        <v>0</v>
      </c>
      <c r="D11" s="7">
        <f>IFERROR(Fatturati!M12/Fatturati!J12,0)</f>
        <v>7.0361299980960856E-2</v>
      </c>
      <c r="E11" s="7">
        <f>IFERROR(Fatturati!N12/Fatturati!J12,0)</f>
        <v>0</v>
      </c>
      <c r="F11" s="7">
        <f>IFERROR(Fatturati!O12/Fatturati!J12,0)</f>
        <v>0.44021323818987473</v>
      </c>
      <c r="G11" s="7">
        <f>IFERROR(Fatturati!P12/Fatturati!J12,0)</f>
        <v>0.1657342712058027</v>
      </c>
      <c r="H11" s="7">
        <f>IFERROR(Fatturati!Q12/Fatturati!J12,0)</f>
        <v>0</v>
      </c>
      <c r="I11" s="7">
        <f>IFERROR(Fatturati!R12/Fatturati!J12,0)</f>
        <v>5.849444866087139E-2</v>
      </c>
      <c r="J11" s="7">
        <f>IFERROR(Fatturati!S12/Fatturati!J12,0)</f>
        <v>-5.849444866087139E-2</v>
      </c>
      <c r="K11" s="7">
        <f>IFERROR(Fatturati!T12/Fatturati!J12,0)</f>
        <v>0.10723982254493096</v>
      </c>
      <c r="L11" s="7">
        <f>IFERROR(Fatturati!U12/Fatturati!J12,0)</f>
        <v>3.7486209675526377E-2</v>
      </c>
      <c r="M11" s="7">
        <f>IFERROR(Fatturati!V12/Fatturati!J12,0)</f>
        <v>0</v>
      </c>
      <c r="N11" s="2"/>
      <c r="O11" s="2"/>
      <c r="P11" s="2"/>
      <c r="Q11"/>
    </row>
    <row r="12" spans="1:31" x14ac:dyDescent="0.3">
      <c r="A12" s="18" t="str">
        <f>Fatturati!I13</f>
        <v>Italkero</v>
      </c>
      <c r="B12" s="7">
        <f>IFERROR(Fatturati!K13/Fatturati!J13,0)</f>
        <v>0</v>
      </c>
      <c r="C12" s="7">
        <f>IFERROR(Fatturati!L13/Fatturati!J13,0)</f>
        <v>0.83130920084605486</v>
      </c>
      <c r="D12" s="7">
        <f>IFERROR(Fatturati!M13/Fatturati!J13,0)</f>
        <v>0</v>
      </c>
      <c r="E12" s="7">
        <f>IFERROR(Fatturati!N13/Fatturati!J13,0)</f>
        <v>0</v>
      </c>
      <c r="F12" s="7">
        <f>IFERROR(Fatturati!O13/Fatturati!J13,0)</f>
        <v>0</v>
      </c>
      <c r="G12" s="7">
        <f>IFERROR(Fatturati!P13/Fatturati!J13,0)</f>
        <v>0.16869079915394514</v>
      </c>
      <c r="H12" s="7">
        <f>IFERROR(Fatturati!Q13/Fatturati!J13,0)</f>
        <v>0</v>
      </c>
      <c r="I12" s="7">
        <f>IFERROR(Fatturati!R13/Fatturati!J13,0)</f>
        <v>0</v>
      </c>
      <c r="J12" s="7">
        <f>IFERROR(Fatturati!S13/Fatturati!J13,0)</f>
        <v>0</v>
      </c>
      <c r="K12" s="7">
        <f>IFERROR(Fatturati!T13/Fatturati!J13,0)</f>
        <v>0</v>
      </c>
      <c r="L12" s="7">
        <f>IFERROR(Fatturati!U13/Fatturati!J13,0)</f>
        <v>0</v>
      </c>
      <c r="M12" s="7">
        <f>IFERROR(Fatturati!V13/Fatturati!J13,0)</f>
        <v>0</v>
      </c>
      <c r="N12" s="2"/>
      <c r="O12" s="2"/>
      <c r="P12" s="2"/>
      <c r="Q12"/>
    </row>
    <row r="13" spans="1:31" x14ac:dyDescent="0.3">
      <c r="A13" s="18" t="str">
        <f>Fatturati!I14</f>
        <v xml:space="preserve">Ariston </v>
      </c>
      <c r="B13" s="7">
        <f>IFERROR(Fatturati!K14/Fatturati!J14,0)</f>
        <v>0</v>
      </c>
      <c r="C13" s="7">
        <f>IFERROR(Fatturati!L14/Fatturati!J14,0)</f>
        <v>9.9808084371132533E-2</v>
      </c>
      <c r="D13" s="7">
        <f>IFERROR(Fatturati!M14/Fatturati!J14,0)</f>
        <v>9.708180627880976E-2</v>
      </c>
      <c r="E13" s="7">
        <f>IFERROR(Fatturati!N14/Fatturati!J14,0)</f>
        <v>0.30032404445746463</v>
      </c>
      <c r="F13" s="7">
        <f>IFERROR(Fatturati!O14/Fatturati!J14,0)</f>
        <v>0</v>
      </c>
      <c r="G13" s="7">
        <f>IFERROR(Fatturati!P14/Fatturati!J14,0)</f>
        <v>0.20281775189673629</v>
      </c>
      <c r="H13" s="7">
        <f>IFERROR(Fatturati!Q14/Fatturati!J14,0)</f>
        <v>0</v>
      </c>
      <c r="I13" s="7">
        <f>IFERROR(Fatturati!R14/Fatturati!J14,0)</f>
        <v>0</v>
      </c>
      <c r="J13" s="7">
        <f>IFERROR(Fatturati!S14/Fatturati!J14,0)</f>
        <v>0.11003162721734293</v>
      </c>
      <c r="K13" s="7">
        <f>IFERROR(Fatturati!T14/Fatturati!J14,0)</f>
        <v>0.11003162721734293</v>
      </c>
      <c r="L13" s="7">
        <f>IFERROR(Fatturati!U14/Fatturati!J14,0)</f>
        <v>0.11684732244814992</v>
      </c>
      <c r="M13" s="7">
        <f>IFERROR(Fatturati!V14/Fatturati!J14,0)</f>
        <v>0</v>
      </c>
      <c r="N13" s="2"/>
      <c r="O13" s="2"/>
      <c r="P13" s="2"/>
      <c r="Q13"/>
    </row>
    <row r="14" spans="1:31" x14ac:dyDescent="0.3">
      <c r="A14" s="18" t="str">
        <f>Fatturati!I15</f>
        <v>Fluidmaster</v>
      </c>
      <c r="B14" s="7">
        <f>IFERROR(Fatturati!K15/Fatturati!J15,0)</f>
        <v>4.7706693095148689E-2</v>
      </c>
      <c r="C14" s="7">
        <f>IFERROR(Fatturati!L15/Fatturati!J15,0)</f>
        <v>6.7543443869228253E-2</v>
      </c>
      <c r="D14" s="7">
        <f>IFERROR(Fatturati!M15/Fatturati!J15,0)</f>
        <v>0</v>
      </c>
      <c r="E14" s="7">
        <f>IFERROR(Fatturati!N15/Fatturati!J15,0)</f>
        <v>0.26748065570541268</v>
      </c>
      <c r="F14" s="7">
        <f>IFERROR(Fatturati!O15/Fatturati!J15,0)</f>
        <v>4.6013874953062771E-2</v>
      </c>
      <c r="G14" s="7">
        <f>IFERROR(Fatturati!P15/Fatturati!J15,0)</f>
        <v>7.4536321721626858E-2</v>
      </c>
      <c r="H14" s="7">
        <f>IFERROR(Fatturati!Q15/Fatturati!J15,0)</f>
        <v>7.5662815248905807E-2</v>
      </c>
      <c r="I14" s="7">
        <f>IFERROR(Fatturati!R15/Fatturati!J15,0)</f>
        <v>2.3391668872460004E-2</v>
      </c>
      <c r="J14" s="7">
        <f>IFERROR(Fatturati!S15/Fatturati!J15,0)</f>
        <v>0</v>
      </c>
      <c r="K14" s="7">
        <f>IFERROR(Fatturati!T15/Fatturati!J15,0)</f>
        <v>0.18220878911179372</v>
      </c>
      <c r="L14" s="7">
        <f>IFERROR(Fatturati!U15/Fatturati!J15,0)</f>
        <v>0.10341272137444515</v>
      </c>
      <c r="M14" s="7">
        <f>IFERROR(Fatturati!V15/Fatturati!J15,0)</f>
        <v>0</v>
      </c>
      <c r="N14" s="2"/>
      <c r="O14" s="2"/>
      <c r="P14" s="2"/>
      <c r="Q14"/>
    </row>
    <row r="15" spans="1:31" x14ac:dyDescent="0.3">
      <c r="A15" s="18" t="str">
        <f>Fatturati!I16</f>
        <v xml:space="preserve">Rainbox </v>
      </c>
      <c r="B15" s="7">
        <f>IFERROR(Fatturati!K16/Fatturati!J16,0)</f>
        <v>3.1722956949175506E-2</v>
      </c>
      <c r="C15" s="7">
        <f>IFERROR(Fatturati!L16/Fatturati!J16,0)</f>
        <v>8.8393093635081257E-2</v>
      </c>
      <c r="D15" s="7">
        <f>IFERROR(Fatturati!M16/Fatturati!J16,0)</f>
        <v>0.10348459742643661</v>
      </c>
      <c r="E15" s="7">
        <f>IFERROR(Fatturati!N16/Fatturati!J16,0)</f>
        <v>4.0346673401378555E-2</v>
      </c>
      <c r="F15" s="7">
        <f>IFERROR(Fatturati!O16/Fatturati!J16,0)</f>
        <v>0</v>
      </c>
      <c r="G15" s="7">
        <f>IFERROR(Fatturati!P16/Fatturati!J16,0)</f>
        <v>0.14660317968745185</v>
      </c>
      <c r="H15" s="7">
        <f>IFERROR(Fatturati!Q16/Fatturati!J16,0)</f>
        <v>0.14506323032098703</v>
      </c>
      <c r="I15" s="7">
        <f>IFERROR(Fatturati!R16/Fatturati!J16,0)</f>
        <v>0</v>
      </c>
      <c r="J15" s="7">
        <f>IFERROR(Fatturati!S16/Fatturati!J16,0)</f>
        <v>0</v>
      </c>
      <c r="K15" s="7">
        <f>IFERROR(Fatturati!T16/Fatturati!J16,0)</f>
        <v>0</v>
      </c>
      <c r="L15" s="7">
        <f>IFERROR(Fatturati!U16/Fatturati!J16,0)</f>
        <v>0.21910399586061602</v>
      </c>
      <c r="M15" s="7">
        <f>IFERROR(Fatturati!V16/Fatturati!J16,0)</f>
        <v>0</v>
      </c>
      <c r="N15" s="2"/>
      <c r="O15" s="2"/>
      <c r="P15" s="2"/>
      <c r="Q15"/>
    </row>
    <row r="16" spans="1:31" x14ac:dyDescent="0.3">
      <c r="A16" s="18" t="str">
        <f>Fatturati!I17</f>
        <v xml:space="preserve">Global </v>
      </c>
      <c r="B16" s="7">
        <f>IFERROR(Fatturati!K17/Fatturati!J17,0)</f>
        <v>0</v>
      </c>
      <c r="C16" s="7">
        <f>IFERROR(Fatturati!L17/Fatturati!J17,0)</f>
        <v>0</v>
      </c>
      <c r="D16" s="7">
        <f>IFERROR(Fatturati!M17/Fatturati!J17,0)</f>
        <v>0</v>
      </c>
      <c r="E16" s="7">
        <f>IFERROR(Fatturati!N17/Fatturati!J17,0)</f>
        <v>0</v>
      </c>
      <c r="F16" s="7">
        <f>IFERROR(Fatturati!O17/Fatturati!J17,0)</f>
        <v>0</v>
      </c>
      <c r="G16" s="7">
        <f>IFERROR(Fatturati!P17/Fatturati!J17,0)</f>
        <v>0</v>
      </c>
      <c r="H16" s="7">
        <f>IFERROR(Fatturati!Q17/Fatturati!J17,0)</f>
        <v>0</v>
      </c>
      <c r="I16" s="7">
        <f>IFERROR(Fatturati!R17/Fatturati!J17,0)</f>
        <v>0</v>
      </c>
      <c r="J16" s="7">
        <f>IFERROR(Fatturati!S17/Fatturati!J17,0)</f>
        <v>0</v>
      </c>
      <c r="K16" s="7">
        <f>IFERROR(Fatturati!T17/Fatturati!J17,0)</f>
        <v>1</v>
      </c>
      <c r="L16" s="7">
        <f>IFERROR(Fatturati!U17/Fatturati!J17,0)</f>
        <v>0</v>
      </c>
      <c r="M16" s="7">
        <f>IFERROR(Fatturati!V17/Fatturati!J17,0)</f>
        <v>0</v>
      </c>
      <c r="N16" s="2"/>
      <c r="O16" s="2"/>
      <c r="P16" s="2"/>
      <c r="Q16"/>
    </row>
    <row r="17" spans="1:17" x14ac:dyDescent="0.3">
      <c r="A17" s="18" t="str">
        <f>Fatturati!I18</f>
        <v xml:space="preserve">Olimpia Splendid </v>
      </c>
      <c r="B17" s="7">
        <f>IFERROR(Fatturati!K18/Fatturati!J18,0)</f>
        <v>0</v>
      </c>
      <c r="C17" s="7">
        <f>IFERROR(Fatturati!L18/Fatturati!J18,0)</f>
        <v>1</v>
      </c>
      <c r="D17" s="7">
        <f>IFERROR(Fatturati!M18/Fatturati!J18,0)</f>
        <v>0</v>
      </c>
      <c r="E17" s="7">
        <f>IFERROR(Fatturati!N18/Fatturati!J18,0)</f>
        <v>0</v>
      </c>
      <c r="F17" s="7">
        <f>IFERROR(Fatturati!O18/Fatturati!J18,0)</f>
        <v>0</v>
      </c>
      <c r="G17" s="7">
        <f>IFERROR(Fatturati!P18/Fatturati!J18,0)</f>
        <v>0</v>
      </c>
      <c r="H17" s="7">
        <f>IFERROR(Fatturati!Q18/Fatturati!J18,0)</f>
        <v>0</v>
      </c>
      <c r="I17" s="7">
        <f>IFERROR(Fatturati!R18/Fatturati!J18,0)</f>
        <v>0</v>
      </c>
      <c r="J17" s="7">
        <f>IFERROR(Fatturati!S18/Fatturati!J18,0)</f>
        <v>0</v>
      </c>
      <c r="K17" s="7">
        <f>IFERROR(Fatturati!T18/Fatturati!J18,0)</f>
        <v>0</v>
      </c>
      <c r="L17" s="7">
        <f>IFERROR(Fatturati!U18/Fatturati!J18,0)</f>
        <v>0</v>
      </c>
      <c r="M17" s="7">
        <f>IFERROR(Fatturati!V18/Fatturati!J18,0)</f>
        <v>0</v>
      </c>
      <c r="N17" s="2"/>
      <c r="O17" s="2"/>
      <c r="P17" s="2"/>
      <c r="Q17"/>
    </row>
    <row r="18" spans="1:17" x14ac:dyDescent="0.3">
      <c r="A18" s="18" t="str">
        <f>Fatturati!I19</f>
        <v xml:space="preserve">Galassia </v>
      </c>
      <c r="B18" s="7">
        <f>IFERROR(Fatturati!K19/Fatturati!J19,0)</f>
        <v>0</v>
      </c>
      <c r="C18" s="7">
        <f>IFERROR(Fatturati!L19/Fatturati!J19,0)</f>
        <v>0.64797136038186154</v>
      </c>
      <c r="D18" s="7">
        <f>IFERROR(Fatturati!M19/Fatturati!J19,0)</f>
        <v>0</v>
      </c>
      <c r="E18" s="7">
        <f>IFERROR(Fatturati!N19/Fatturati!J19,0)</f>
        <v>-0.23587907716786</v>
      </c>
      <c r="F18" s="7">
        <f>IFERROR(Fatturati!O19/Fatturati!J19,0)</f>
        <v>0</v>
      </c>
      <c r="G18" s="7">
        <f>IFERROR(Fatturati!P19/Fatturati!J19,0)</f>
        <v>0.40692124105011934</v>
      </c>
      <c r="H18" s="7">
        <f>IFERROR(Fatturati!Q19/Fatturati!J19,0)</f>
        <v>7.2792362768496419E-2</v>
      </c>
      <c r="I18" s="7">
        <f>IFERROR(Fatturati!R19/Fatturati!J19,0)</f>
        <v>0</v>
      </c>
      <c r="J18" s="7">
        <f>IFERROR(Fatturati!S19/Fatturati!J19,0)</f>
        <v>0.10819411296738266</v>
      </c>
      <c r="K18" s="7">
        <f>IFERROR(Fatturati!T19/Fatturati!J19,0)</f>
        <v>0</v>
      </c>
      <c r="L18" s="7">
        <f>IFERROR(Fatturati!U19/Fatturati!J19,0)</f>
        <v>0</v>
      </c>
      <c r="M18" s="7">
        <f>IFERROR(Fatturati!V19/Fatturati!J19,0)</f>
        <v>0</v>
      </c>
      <c r="N18" s="2"/>
      <c r="O18" s="2"/>
      <c r="P18" s="2"/>
      <c r="Q18"/>
    </row>
    <row r="19" spans="1:17" x14ac:dyDescent="0.3">
      <c r="A19" s="18" t="str">
        <f>Fatturati!I20</f>
        <v>Albatros</v>
      </c>
      <c r="B19" s="7">
        <f>IFERROR(Fatturati!K20/Fatturati!J20,0)</f>
        <v>0</v>
      </c>
      <c r="C19" s="7">
        <f>IFERROR(Fatturati!L20/Fatturati!J20,0)</f>
        <v>0</v>
      </c>
      <c r="D19" s="7">
        <f>IFERROR(Fatturati!M20/Fatturati!J20,0)</f>
        <v>0.4822598767444265</v>
      </c>
      <c r="E19" s="7">
        <f>IFERROR(Fatturati!N20/Fatturati!J20,0)</f>
        <v>0</v>
      </c>
      <c r="F19" s="7">
        <f>IFERROR(Fatturati!O20/Fatturati!J20,0)</f>
        <v>0</v>
      </c>
      <c r="G19" s="7">
        <f>IFERROR(Fatturati!P20/Fatturati!J20,0)</f>
        <v>0</v>
      </c>
      <c r="H19" s="7">
        <f>IFERROR(Fatturati!Q20/Fatturati!J20,0)</f>
        <v>0</v>
      </c>
      <c r="I19" s="7">
        <f>IFERROR(Fatturati!R20/Fatturati!J20,0)</f>
        <v>0</v>
      </c>
      <c r="J19" s="7">
        <f>IFERROR(Fatturati!S20/Fatturati!J20,0)</f>
        <v>0.32996728408829185</v>
      </c>
      <c r="K19" s="7">
        <f>IFERROR(Fatturati!T20/Fatturati!J20,0)</f>
        <v>0</v>
      </c>
      <c r="L19" s="7">
        <f>IFERROR(Fatturati!U20/Fatturati!J20,0)</f>
        <v>0</v>
      </c>
      <c r="M19" s="7">
        <f>IFERROR(Fatturati!V20/Fatturati!J20,0)</f>
        <v>0</v>
      </c>
      <c r="N19" s="2"/>
      <c r="O19" s="2"/>
      <c r="P19" s="2"/>
      <c r="Q19"/>
    </row>
    <row r="20" spans="1:17" x14ac:dyDescent="0.3">
      <c r="A20" s="18" t="str">
        <f>Fatturati!I21</f>
        <v xml:space="preserve">Rubinetterie Bresciane </v>
      </c>
      <c r="B20" s="7">
        <f>IFERROR(Fatturati!K21/Fatturati!J21,0)</f>
        <v>0</v>
      </c>
      <c r="C20" s="7">
        <f>IFERROR(Fatturati!L21/Fatturati!J21,0)</f>
        <v>0</v>
      </c>
      <c r="D20" s="7">
        <f>IFERROR(Fatturati!M21/Fatturati!J21,0)</f>
        <v>0.51508803855498786</v>
      </c>
      <c r="E20" s="7">
        <f>IFERROR(Fatturati!N21/Fatturati!J21,0)</f>
        <v>0</v>
      </c>
      <c r="F20" s="7">
        <f>IFERROR(Fatturati!O21/Fatturati!J21,0)</f>
        <v>0</v>
      </c>
      <c r="G20" s="7">
        <f>IFERROR(Fatturati!P21/Fatturati!J21,0)</f>
        <v>0.33010208672872537</v>
      </c>
      <c r="H20" s="7">
        <f>IFERROR(Fatturati!Q21/Fatturati!J21,0)</f>
        <v>0</v>
      </c>
      <c r="I20" s="7">
        <f>IFERROR(Fatturati!R21/Fatturati!J21,0)</f>
        <v>0.15480987471628682</v>
      </c>
      <c r="J20" s="7">
        <f>IFERROR(Fatturati!S21/Fatturati!J21,0)</f>
        <v>0</v>
      </c>
      <c r="K20" s="7">
        <f>IFERROR(Fatturati!T21/Fatturati!J21,0)</f>
        <v>0</v>
      </c>
      <c r="L20" s="7">
        <f>IFERROR(Fatturati!U21/Fatturati!J21,0)</f>
        <v>0</v>
      </c>
      <c r="M20" s="7">
        <f>IFERROR(Fatturati!V21/Fatturati!J21,0)</f>
        <v>0</v>
      </c>
      <c r="N20" s="2"/>
      <c r="O20" s="2"/>
      <c r="P20" s="2"/>
      <c r="Q20"/>
    </row>
    <row r="21" spans="1:17" x14ac:dyDescent="0.3">
      <c r="A21" s="18" t="str">
        <f>Fatturati!I22</f>
        <v>Geberit</v>
      </c>
      <c r="B21" s="7">
        <f>IFERROR(Fatturati!K22/Fatturati!J22,0)</f>
        <v>0</v>
      </c>
      <c r="C21" s="7">
        <f>IFERROR(Fatturati!L22/Fatturati!J22,0)</f>
        <v>0.43059980820985555</v>
      </c>
      <c r="D21" s="7">
        <f>IFERROR(Fatturati!M22/Fatturati!J22,0)</f>
        <v>0</v>
      </c>
      <c r="E21" s="7">
        <f>IFERROR(Fatturati!N22/Fatturati!J22,0)</f>
        <v>0</v>
      </c>
      <c r="F21" s="7">
        <f>IFERROR(Fatturati!O22/Fatturati!J22,0)</f>
        <v>0.16058403192377885</v>
      </c>
      <c r="G21" s="7">
        <f>IFERROR(Fatturati!P22/Fatturati!J22,0)</f>
        <v>0</v>
      </c>
      <c r="H21" s="7">
        <f>IFERROR(Fatturati!Q22/Fatturati!J22,0)</f>
        <v>0</v>
      </c>
      <c r="I21" s="7">
        <f>IFERROR(Fatturati!R22/Fatturati!J22,0)</f>
        <v>0</v>
      </c>
      <c r="J21" s="7">
        <f>IFERROR(Fatturati!S22/Fatturati!J22,0)</f>
        <v>0</v>
      </c>
      <c r="K21" s="7">
        <f>IFERROR(Fatturati!T22/Fatturati!J22,0)</f>
        <v>0</v>
      </c>
      <c r="L21" s="7">
        <f>IFERROR(Fatturati!U22/Fatturati!J22,0)</f>
        <v>0</v>
      </c>
      <c r="M21" s="7">
        <f>IFERROR(Fatturati!V22/Fatturati!J22,0)</f>
        <v>0</v>
      </c>
      <c r="N21" s="2"/>
      <c r="O21" s="2"/>
      <c r="P21" s="2"/>
      <c r="Q21"/>
    </row>
    <row r="22" spans="1:17" ht="16.5" customHeight="1" x14ac:dyDescent="0.3">
      <c r="A22" s="18" t="str">
        <f>Fatturati!I23</f>
        <v>Mut Meccanica Tovo</v>
      </c>
      <c r="B22" s="7">
        <f>IFERROR(Fatturati!K23/Fatturati!J23,0)</f>
        <v>0</v>
      </c>
      <c r="C22" s="7">
        <f>IFERROR(Fatturati!L23/Fatturati!J23,0)</f>
        <v>0</v>
      </c>
      <c r="D22" s="7">
        <f>IFERROR(Fatturati!M23/Fatturati!J23,0)</f>
        <v>0</v>
      </c>
      <c r="E22" s="7">
        <f>IFERROR(Fatturati!N23/Fatturati!J23,0)</f>
        <v>0</v>
      </c>
      <c r="F22" s="7">
        <f>IFERROR(Fatturati!O23/Fatturati!J23,0)</f>
        <v>1</v>
      </c>
      <c r="G22" s="7">
        <f>IFERROR(Fatturati!P23/Fatturati!J23,0)</f>
        <v>0</v>
      </c>
      <c r="H22" s="7">
        <f>IFERROR(Fatturati!Q23/Fatturati!J23,0)</f>
        <v>0</v>
      </c>
      <c r="I22" s="7">
        <f>IFERROR(Fatturati!R23/Fatturati!J23,0)</f>
        <v>0</v>
      </c>
      <c r="J22" s="7">
        <f>IFERROR(Fatturati!S23/Fatturati!J23,0)</f>
        <v>0</v>
      </c>
      <c r="K22" s="7">
        <f>IFERROR(Fatturati!T23/Fatturati!J23,0)</f>
        <v>0</v>
      </c>
      <c r="L22" s="7">
        <f>IFERROR(Fatturati!U23/Fatturati!J23,0)</f>
        <v>0</v>
      </c>
      <c r="M22" s="7">
        <f>IFERROR(Fatturati!V23/Fatturati!J23,0)</f>
        <v>0</v>
      </c>
      <c r="N22" s="2"/>
      <c r="O22" s="2"/>
      <c r="P22" s="2"/>
      <c r="Q22"/>
    </row>
    <row r="23" spans="1:17" x14ac:dyDescent="0.3">
      <c r="A23" s="18" t="str">
        <f>Fatturati!I24</f>
        <v>Galletti</v>
      </c>
      <c r="B23" s="7">
        <f>IFERROR(Fatturati!K24/Fatturati!J24,0)</f>
        <v>0</v>
      </c>
      <c r="C23" s="7">
        <f>IFERROR(Fatturati!L24/Fatturati!J24,0)</f>
        <v>1</v>
      </c>
      <c r="D23" s="7">
        <f>IFERROR(Fatturati!M24/Fatturati!J24,0)</f>
        <v>0</v>
      </c>
      <c r="E23" s="7">
        <f>IFERROR(Fatturati!N24/Fatturati!J24,0)</f>
        <v>0</v>
      </c>
      <c r="F23" s="7">
        <f>IFERROR(Fatturati!O24/Fatturati!J24,0)</f>
        <v>0</v>
      </c>
      <c r="G23" s="7">
        <f>IFERROR(Fatturati!P24/Fatturati!J24,0)</f>
        <v>0</v>
      </c>
      <c r="H23" s="7">
        <f>IFERROR(Fatturati!Q24/Fatturati!J24,0)</f>
        <v>0</v>
      </c>
      <c r="I23" s="7">
        <f>IFERROR(Fatturati!R24/Fatturati!J24,0)</f>
        <v>0</v>
      </c>
      <c r="J23" s="7">
        <f>IFERROR(Fatturati!S24/Fatturati!J24,0)</f>
        <v>0</v>
      </c>
      <c r="K23" s="7">
        <f>IFERROR(Fatturati!T24/Fatturati!J24,0)</f>
        <v>0</v>
      </c>
      <c r="L23" s="7">
        <f>IFERROR(Fatturati!U24/Fatturati!J24,0)</f>
        <v>0</v>
      </c>
      <c r="M23" s="7">
        <f>IFERROR(Fatturati!V24/Fatturati!J24,0)</f>
        <v>0</v>
      </c>
      <c r="N23" s="2"/>
      <c r="O23" s="2"/>
      <c r="P23" s="2"/>
      <c r="Q23"/>
    </row>
    <row r="24" spans="1:17" x14ac:dyDescent="0.3">
      <c r="A24" s="18" t="str">
        <f>Fatturati!I25</f>
        <v xml:space="preserve">Ferrari </v>
      </c>
      <c r="B24" s="7">
        <f>IFERROR(Fatturati!K25/Fatturati!J25,0)</f>
        <v>0</v>
      </c>
      <c r="C24" s="7">
        <f>IFERROR(Fatturati!L25/Fatturati!J25,0)</f>
        <v>0</v>
      </c>
      <c r="D24" s="7">
        <f>IFERROR(Fatturati!M25/Fatturati!J25,0)</f>
        <v>0.73707754886323962</v>
      </c>
      <c r="E24" s="7">
        <f>IFERROR(Fatturati!N25/Fatturati!J25,0)</f>
        <v>0</v>
      </c>
      <c r="F24" s="7">
        <f>IFERROR(Fatturati!O25/Fatturati!J25,0)</f>
        <v>0</v>
      </c>
      <c r="G24" s="7">
        <f>IFERROR(Fatturati!P25/Fatturati!J25,0)</f>
        <v>0</v>
      </c>
      <c r="H24" s="7">
        <f>IFERROR(Fatturati!Q25/Fatturati!J25,0)</f>
        <v>0</v>
      </c>
      <c r="I24" s="7">
        <f>IFERROR(Fatturati!R25/Fatturati!J25,0)</f>
        <v>0</v>
      </c>
      <c r="J24" s="7">
        <f>IFERROR(Fatturati!S25/Fatturati!J25,0)</f>
        <v>0</v>
      </c>
      <c r="K24" s="7">
        <f>IFERROR(Fatturati!T25/Fatturati!J25,0)</f>
        <v>0</v>
      </c>
      <c r="L24" s="7">
        <f>IFERROR(Fatturati!U25/Fatturati!J25,0)</f>
        <v>0</v>
      </c>
      <c r="M24" s="7">
        <f>IFERROR(Fatturati!V25/Fatturati!J25,0)</f>
        <v>0</v>
      </c>
      <c r="N24" s="2"/>
      <c r="O24" s="2"/>
      <c r="P24" s="2"/>
      <c r="Q24"/>
    </row>
    <row r="25" spans="1:17" x14ac:dyDescent="0.3">
      <c r="A25" s="18" t="str">
        <f>Fatturati!I26</f>
        <v>Grantour</v>
      </c>
      <c r="B25" s="7">
        <f>IFERROR(Fatturati!K26/Fatturati!J26,0)</f>
        <v>0</v>
      </c>
      <c r="C25" s="7">
        <f>IFERROR(Fatturati!L26/Fatturati!J26,0)</f>
        <v>0.48288759810333104</v>
      </c>
      <c r="D25" s="7">
        <f>IFERROR(Fatturati!M26/Fatturati!J26,0)</f>
        <v>0</v>
      </c>
      <c r="E25" s="7">
        <f>IFERROR(Fatturati!N26/Fatturati!J26,0)</f>
        <v>0</v>
      </c>
      <c r="F25" s="7">
        <f>IFERROR(Fatturati!O26/Fatturati!J26,0)</f>
        <v>0</v>
      </c>
      <c r="G25" s="7">
        <f>IFERROR(Fatturati!P26/Fatturati!J26,0)</f>
        <v>0.11521177133170761</v>
      </c>
      <c r="H25" s="7">
        <f>IFERROR(Fatturati!Q26/Fatturati!J26,0)</f>
        <v>0</v>
      </c>
      <c r="I25" s="7">
        <f>IFERROR(Fatturati!R26/Fatturati!J26,0)</f>
        <v>0</v>
      </c>
      <c r="J25" s="7">
        <f>IFERROR(Fatturati!S26/Fatturati!J26,0)</f>
        <v>0</v>
      </c>
      <c r="K25" s="7">
        <f>IFERROR(Fatturati!T26/Fatturati!J26,0)</f>
        <v>0</v>
      </c>
      <c r="L25" s="7">
        <f>IFERROR(Fatturati!U26/Fatturati!J26,0)</f>
        <v>0</v>
      </c>
      <c r="M25" s="7">
        <f>IFERROR(Fatturati!V26/Fatturati!J26,0)</f>
        <v>0</v>
      </c>
      <c r="N25" s="2"/>
      <c r="O25" s="2"/>
      <c r="P25" s="2"/>
      <c r="Q25"/>
    </row>
    <row r="26" spans="1:17" x14ac:dyDescent="0.3">
      <c r="A26" s="18" t="str">
        <f>Fatturati!I27</f>
        <v>River</v>
      </c>
      <c r="B26" s="7">
        <f>IFERROR(Fatturati!K27/Fatturati!J27,0)</f>
        <v>0</v>
      </c>
      <c r="C26" s="7">
        <f>IFERROR(Fatturati!L27/Fatturati!J27,0)</f>
        <v>0</v>
      </c>
      <c r="D26" s="7">
        <f>IFERROR(Fatturati!M27/Fatturati!J27,0)</f>
        <v>9.1068921631656974E-2</v>
      </c>
      <c r="E26" s="7">
        <f>IFERROR(Fatturati!N27/Fatturati!J27,0)</f>
        <v>0</v>
      </c>
      <c r="F26" s="7">
        <f>IFERROR(Fatturati!O27/Fatturati!J27,0)</f>
        <v>0.90893107836834308</v>
      </c>
      <c r="G26" s="7">
        <f>IFERROR(Fatturati!P27/Fatturati!J27,0)</f>
        <v>0</v>
      </c>
      <c r="H26" s="7">
        <f>IFERROR(Fatturati!Q27/Fatturati!J27,0)</f>
        <v>0</v>
      </c>
      <c r="I26" s="7">
        <f>IFERROR(Fatturati!R27/Fatturati!J27,0)</f>
        <v>0</v>
      </c>
      <c r="J26" s="7">
        <f>IFERROR(Fatturati!S27/Fatturati!J27,0)</f>
        <v>0</v>
      </c>
      <c r="K26" s="7">
        <f>IFERROR(Fatturati!T27/Fatturati!J27,0)</f>
        <v>0</v>
      </c>
      <c r="L26" s="7">
        <f>IFERROR(Fatturati!U27/Fatturati!J27,0)</f>
        <v>0</v>
      </c>
      <c r="M26" s="7">
        <f>IFERROR(Fatturati!V27/Fatturati!J27,0)</f>
        <v>0</v>
      </c>
      <c r="N26" s="2"/>
      <c r="O26" s="2"/>
      <c r="P26" s="2"/>
      <c r="Q26"/>
    </row>
    <row r="27" spans="1:17" x14ac:dyDescent="0.3">
      <c r="A27" s="18" t="str">
        <f>Fatturati!I28</f>
        <v>RM Manfredi</v>
      </c>
      <c r="B27" s="7">
        <f>IFERROR(Fatturati!K28/Fatturati!J28,0)</f>
        <v>0</v>
      </c>
      <c r="C27" s="7">
        <f>IFERROR(Fatturati!L28/Fatturati!J28,0)</f>
        <v>0</v>
      </c>
      <c r="D27" s="7">
        <f>IFERROR(Fatturati!M28/Fatturati!J28,0)</f>
        <v>0</v>
      </c>
      <c r="E27" s="7">
        <f>IFERROR(Fatturati!N28/Fatturati!J28,0)</f>
        <v>1</v>
      </c>
      <c r="F27" s="7">
        <f>IFERROR(Fatturati!O28/Fatturati!J28,0)</f>
        <v>0</v>
      </c>
      <c r="G27" s="7">
        <f>IFERROR(Fatturati!P28/Fatturati!J28,0)</f>
        <v>0</v>
      </c>
      <c r="H27" s="7">
        <f>IFERROR(Fatturati!Q28/Fatturati!J28,0)</f>
        <v>0</v>
      </c>
      <c r="I27" s="7">
        <f>IFERROR(Fatturati!R28/Fatturati!J28,0)</f>
        <v>0</v>
      </c>
      <c r="J27" s="7">
        <f>IFERROR(Fatturati!S28/Fatturati!J28,0)</f>
        <v>0</v>
      </c>
      <c r="K27" s="7">
        <f>IFERROR(Fatturati!T28/Fatturati!J28,0)</f>
        <v>0</v>
      </c>
      <c r="L27" s="7">
        <f>IFERROR(Fatturati!U28/Fatturati!J28,0)</f>
        <v>0</v>
      </c>
      <c r="M27" s="7">
        <f>IFERROR(Fatturati!V28/Fatturati!J28,0)</f>
        <v>0</v>
      </c>
      <c r="N27" s="2"/>
      <c r="O27" s="2"/>
      <c r="P27" s="2"/>
      <c r="Q27"/>
    </row>
    <row r="28" spans="1:17" x14ac:dyDescent="0.3">
      <c r="A28" s="18" t="str">
        <f>Fatturati!I29</f>
        <v>Bmeters</v>
      </c>
      <c r="B28" s="7">
        <f>IFERROR(Fatturati!K29/Fatturati!J29,0)</f>
        <v>0</v>
      </c>
      <c r="C28" s="7">
        <f>IFERROR(Fatturati!L29/Fatturati!J29,0)</f>
        <v>0</v>
      </c>
      <c r="D28" s="7">
        <f>IFERROR(Fatturati!M29/Fatturati!J29,0)</f>
        <v>0</v>
      </c>
      <c r="E28" s="7">
        <f>IFERROR(Fatturati!N29/Fatturati!J29,0)</f>
        <v>0</v>
      </c>
      <c r="F28" s="7">
        <f>IFERROR(Fatturati!O29/Fatturati!J29,0)</f>
        <v>0</v>
      </c>
      <c r="G28" s="7">
        <f>IFERROR(Fatturati!P29/Fatturati!J29,0)</f>
        <v>0</v>
      </c>
      <c r="H28" s="7">
        <f>IFERROR(Fatturati!Q29/Fatturati!J29,0)</f>
        <v>0</v>
      </c>
      <c r="I28" s="7">
        <f>IFERROR(Fatturati!R29/Fatturati!J29,0)</f>
        <v>0</v>
      </c>
      <c r="J28" s="7">
        <f>IFERROR(Fatturati!S29/Fatturati!J29,0)</f>
        <v>1</v>
      </c>
      <c r="K28" s="7">
        <f>IFERROR(Fatturati!T29/Fatturati!J29,0)</f>
        <v>0</v>
      </c>
      <c r="L28" s="7">
        <f>IFERROR(Fatturati!U29/Fatturati!J29,0)</f>
        <v>0</v>
      </c>
      <c r="M28" s="7">
        <f>IFERROR(Fatturati!V29/Fatturati!J29,0)</f>
        <v>0</v>
      </c>
      <c r="N28" s="2"/>
      <c r="O28" s="2"/>
      <c r="P28" s="2"/>
      <c r="Q28"/>
    </row>
    <row r="29" spans="1:17" x14ac:dyDescent="0.3">
      <c r="A29" s="18" t="str">
        <f>Fatturati!I30</f>
        <v>Euroacque</v>
      </c>
      <c r="B29" s="7">
        <f>IFERROR(Fatturati!K30/Fatturati!J30,0)</f>
        <v>0</v>
      </c>
      <c r="C29" s="7">
        <f>IFERROR(Fatturati!L30/Fatturati!J30,0)</f>
        <v>0</v>
      </c>
      <c r="D29" s="7">
        <f>IFERROR(Fatturati!M30/Fatturati!J30,0)</f>
        <v>0</v>
      </c>
      <c r="E29" s="7">
        <f>IFERROR(Fatturati!N30/Fatturati!J30,0)</f>
        <v>0</v>
      </c>
      <c r="F29" s="7">
        <f>IFERROR(Fatturati!O30/Fatturati!J30,0)</f>
        <v>0</v>
      </c>
      <c r="G29" s="7">
        <f>IFERROR(Fatturati!P30/Fatturati!J30,0)</f>
        <v>0</v>
      </c>
      <c r="H29" s="7">
        <f>IFERROR(Fatturati!Q30/Fatturati!J30,0)</f>
        <v>0</v>
      </c>
      <c r="I29" s="7">
        <f>IFERROR(Fatturati!R30/Fatturati!J30,0)</f>
        <v>0</v>
      </c>
      <c r="J29" s="7">
        <f>IFERROR(Fatturati!S30/Fatturati!J30,0)</f>
        <v>1</v>
      </c>
      <c r="K29" s="7">
        <f>IFERROR(Fatturati!T30/Fatturati!J30,0)</f>
        <v>0</v>
      </c>
      <c r="L29" s="7">
        <f>IFERROR(Fatturati!U30/Fatturati!J30,0)</f>
        <v>0</v>
      </c>
      <c r="M29" s="7">
        <f>IFERROR(Fatturati!V30/Fatturati!J30,0)</f>
        <v>0</v>
      </c>
      <c r="N29" s="2"/>
      <c r="O29" s="2"/>
      <c r="P29" s="2"/>
      <c r="Q29"/>
    </row>
    <row r="30" spans="1:17" x14ac:dyDescent="0.3">
      <c r="A30" s="18" t="str">
        <f>Fatturati!I31</f>
        <v>Tecnosystemi</v>
      </c>
      <c r="B30" s="7">
        <f>IFERROR(Fatturati!K31/Fatturati!J31,0)</f>
        <v>0</v>
      </c>
      <c r="C30" s="7">
        <f>IFERROR(Fatturati!L31/Fatturati!J31,0)</f>
        <v>0</v>
      </c>
      <c r="D30" s="7">
        <f>IFERROR(Fatturati!M31/Fatturati!J31,0)</f>
        <v>0</v>
      </c>
      <c r="E30" s="7">
        <f>IFERROR(Fatturati!N31/Fatturati!J31,0)</f>
        <v>0</v>
      </c>
      <c r="F30" s="7">
        <f>IFERROR(Fatturati!O31/Fatturati!J31,0)</f>
        <v>0</v>
      </c>
      <c r="G30" s="7">
        <f>IFERROR(Fatturati!P31/Fatturati!J31,0)</f>
        <v>0</v>
      </c>
      <c r="H30" s="7">
        <f>IFERROR(Fatturati!Q31/Fatturati!J31,0)</f>
        <v>0</v>
      </c>
      <c r="I30" s="7">
        <f>IFERROR(Fatturati!R31/Fatturati!J31,0)</f>
        <v>0</v>
      </c>
      <c r="J30" s="7">
        <f>IFERROR(Fatturati!S31/Fatturati!J31,0)</f>
        <v>0</v>
      </c>
      <c r="K30" s="7">
        <f>IFERROR(Fatturati!T31/Fatturati!J31,0)</f>
        <v>0</v>
      </c>
      <c r="L30" s="7">
        <f>IFERROR(Fatturati!U31/Fatturati!J31,0)</f>
        <v>0</v>
      </c>
      <c r="M30" s="7">
        <f>IFERROR(Fatturati!V31/Fatturati!J31,0)</f>
        <v>0</v>
      </c>
      <c r="N30" s="2"/>
      <c r="O30" s="2"/>
      <c r="P30" s="2"/>
      <c r="Q30"/>
    </row>
    <row r="31" spans="1:17" x14ac:dyDescent="0.3">
      <c r="A31" s="18" t="str">
        <f>Fatturati!I32</f>
        <v>Ebara</v>
      </c>
      <c r="B31" s="7">
        <f>IFERROR(Fatturati!K32/Fatturati!J32,0)</f>
        <v>0</v>
      </c>
      <c r="C31" s="7">
        <f>IFERROR(Fatturati!L32/Fatturati!J32,0)</f>
        <v>0</v>
      </c>
      <c r="D31" s="7">
        <f>IFERROR(Fatturati!M32/Fatturati!J32,0)</f>
        <v>0</v>
      </c>
      <c r="E31" s="7">
        <f>IFERROR(Fatturati!N32/Fatturati!J32,0)</f>
        <v>1</v>
      </c>
      <c r="F31" s="7">
        <f>IFERROR(Fatturati!O32/Fatturati!J32,0)</f>
        <v>0</v>
      </c>
      <c r="G31" s="7">
        <f>IFERROR(Fatturati!P32/Fatturati!J32,0)</f>
        <v>0</v>
      </c>
      <c r="H31" s="7">
        <f>IFERROR(Fatturati!Q32/Fatturati!J32,0)</f>
        <v>0</v>
      </c>
      <c r="I31" s="7">
        <f>IFERROR(Fatturati!R32/Fatturati!J32,0)</f>
        <v>0</v>
      </c>
      <c r="J31" s="7">
        <f>IFERROR(Fatturati!S32/Fatturati!J32,0)</f>
        <v>0</v>
      </c>
      <c r="K31" s="7">
        <f>IFERROR(Fatturati!T32/Fatturati!J32,0)</f>
        <v>0</v>
      </c>
      <c r="L31" s="7">
        <f>IFERROR(Fatturati!U32/Fatturati!J32,0)</f>
        <v>0</v>
      </c>
      <c r="M31" s="7">
        <f>IFERROR(Fatturati!V32/Fatturati!J32,0)</f>
        <v>0</v>
      </c>
      <c r="N31" s="2"/>
      <c r="O31" s="2"/>
      <c r="P31" s="2"/>
      <c r="Q31"/>
    </row>
    <row r="32" spans="1:17" x14ac:dyDescent="0.3">
      <c r="A32" s="18" t="str">
        <f>Fatturati!I33</f>
        <v xml:space="preserve">Thermomat Saniline </v>
      </c>
      <c r="B32" s="7">
        <f>IFERROR(Fatturati!K33/Fatturati!J33,0)</f>
        <v>0</v>
      </c>
      <c r="C32" s="7">
        <f>IFERROR(Fatturati!L33/Fatturati!J33,0)</f>
        <v>0</v>
      </c>
      <c r="D32" s="7">
        <f>IFERROR(Fatturati!M33/Fatturati!J33,0)</f>
        <v>0</v>
      </c>
      <c r="E32" s="7">
        <f>IFERROR(Fatturati!N33/Fatturati!J33,0)</f>
        <v>0</v>
      </c>
      <c r="F32" s="7">
        <f>IFERROR(Fatturati!O33/Fatturati!J33,0)</f>
        <v>0</v>
      </c>
      <c r="G32" s="7">
        <f>IFERROR(Fatturati!P33/Fatturati!J33,0)</f>
        <v>1</v>
      </c>
      <c r="H32" s="7">
        <f>IFERROR(Fatturati!Q33/Fatturati!J33,0)</f>
        <v>0</v>
      </c>
      <c r="I32" s="7">
        <f>IFERROR(Fatturati!R33/Fatturati!J33,0)</f>
        <v>0</v>
      </c>
      <c r="J32" s="7">
        <f>IFERROR(Fatturati!S33/Fatturati!J33,0)</f>
        <v>0</v>
      </c>
      <c r="K32" s="7">
        <f>IFERROR(Fatturati!T33/Fatturati!J33,0)</f>
        <v>0</v>
      </c>
      <c r="L32" s="7">
        <f>IFERROR(Fatturati!U33/Fatturati!J33,0)</f>
        <v>0</v>
      </c>
      <c r="M32" s="7">
        <f>IFERROR(Fatturati!V33/Fatturati!J33,0)</f>
        <v>0</v>
      </c>
      <c r="N32" s="2"/>
      <c r="O32" s="2"/>
      <c r="P32" s="2"/>
      <c r="Q32"/>
    </row>
    <row r="33" spans="1:17" x14ac:dyDescent="0.3">
      <c r="A33" s="18" t="str">
        <f>Fatturati!I34</f>
        <v>Megius</v>
      </c>
      <c r="B33" s="7">
        <f>IFERROR(Fatturati!K34/Fatturati!J34,0)</f>
        <v>0</v>
      </c>
      <c r="C33" s="7">
        <f>IFERROR(Fatturati!L34/Fatturati!J34,0)</f>
        <v>0</v>
      </c>
      <c r="D33" s="7">
        <f>IFERROR(Fatturati!M34/Fatturati!J34,0)</f>
        <v>0</v>
      </c>
      <c r="E33" s="7">
        <f>IFERROR(Fatturati!N34/Fatturati!J34,0)</f>
        <v>0</v>
      </c>
      <c r="F33" s="7">
        <f>IFERROR(Fatturati!O34/Fatturati!J34,0)</f>
        <v>0</v>
      </c>
      <c r="G33" s="7">
        <f>IFERROR(Fatturati!P34/Fatturati!J34,0)</f>
        <v>0</v>
      </c>
      <c r="H33" s="7">
        <f>IFERROR(Fatturati!Q34/Fatturati!J34,0)</f>
        <v>0</v>
      </c>
      <c r="I33" s="7">
        <f>IFERROR(Fatturati!R34/Fatturati!J34,0)</f>
        <v>0</v>
      </c>
      <c r="J33" s="7">
        <f>IFERROR(Fatturati!S34/Fatturati!J34,0)</f>
        <v>0</v>
      </c>
      <c r="K33" s="7">
        <f>IFERROR(Fatturati!T34/Fatturati!J34,0)</f>
        <v>0</v>
      </c>
      <c r="L33" s="7">
        <f>IFERROR(Fatturati!U34/Fatturati!J34,0)</f>
        <v>0</v>
      </c>
      <c r="M33" s="7">
        <f>IFERROR(Fatturati!V34/Fatturati!J34,0)</f>
        <v>0</v>
      </c>
      <c r="N33" s="2"/>
      <c r="O33" s="2"/>
      <c r="P33" s="2"/>
      <c r="Q33"/>
    </row>
    <row r="34" spans="1:17" x14ac:dyDescent="0.3">
      <c r="A34" s="18" t="str">
        <f>Fatturati!I35</f>
        <v xml:space="preserve">Effebi </v>
      </c>
      <c r="B34" s="7">
        <f>IFERROR(Fatturati!K35/Fatturati!J35,0)</f>
        <v>0</v>
      </c>
      <c r="C34" s="7">
        <f>IFERROR(Fatturati!L35/Fatturati!J35,0)</f>
        <v>0</v>
      </c>
      <c r="D34" s="7">
        <f>IFERROR(Fatturati!M35/Fatturati!J35,0)</f>
        <v>0</v>
      </c>
      <c r="E34" s="7">
        <f>IFERROR(Fatturati!N35/Fatturati!J35,0)</f>
        <v>0</v>
      </c>
      <c r="F34" s="7">
        <f>IFERROR(Fatturati!O35/Fatturati!J35,0)</f>
        <v>0</v>
      </c>
      <c r="G34" s="7">
        <f>IFERROR(Fatturati!P35/Fatturati!J35,0)</f>
        <v>0</v>
      </c>
      <c r="H34" s="7">
        <f>IFERROR(Fatturati!Q35/Fatturati!J35,0)</f>
        <v>0</v>
      </c>
      <c r="I34" s="7">
        <f>IFERROR(Fatturati!R35/Fatturati!J35,0)</f>
        <v>0</v>
      </c>
      <c r="J34" s="7">
        <f>IFERROR(Fatturati!S35/Fatturati!J35,0)</f>
        <v>0</v>
      </c>
      <c r="K34" s="7">
        <f>IFERROR(Fatturati!T35/Fatturati!J35,0)</f>
        <v>0</v>
      </c>
      <c r="L34" s="7">
        <f>IFERROR(Fatturati!U35/Fatturati!J35,0)</f>
        <v>0</v>
      </c>
      <c r="M34" s="7">
        <f>IFERROR(Fatturati!V35/Fatturati!J35,0)</f>
        <v>0</v>
      </c>
      <c r="N34" s="2"/>
      <c r="O34" s="2"/>
      <c r="P34" s="2"/>
      <c r="Q34"/>
    </row>
    <row r="35" spans="1:17" x14ac:dyDescent="0.3">
      <c r="A35" s="18" t="str">
        <f>Fatturati!I36</f>
        <v>Panasonic</v>
      </c>
      <c r="B35" s="7">
        <f>IFERROR(Fatturati!K36/Fatturati!J36,0)</f>
        <v>0</v>
      </c>
      <c r="C35" s="7">
        <f>IFERROR(Fatturati!L36/Fatturati!J36,0)</f>
        <v>0</v>
      </c>
      <c r="D35" s="7">
        <f>IFERROR(Fatturati!M36/Fatturati!J36,0)</f>
        <v>0</v>
      </c>
      <c r="E35" s="7">
        <f>IFERROR(Fatturati!N36/Fatturati!J36,0)</f>
        <v>0</v>
      </c>
      <c r="F35" s="7">
        <f>IFERROR(Fatturati!O36/Fatturati!J36,0)</f>
        <v>0</v>
      </c>
      <c r="G35" s="7">
        <f>IFERROR(Fatturati!P36/Fatturati!J36,0)</f>
        <v>0</v>
      </c>
      <c r="H35" s="7">
        <f>IFERROR(Fatturati!Q36/Fatturati!J36,0)</f>
        <v>0</v>
      </c>
      <c r="I35" s="7">
        <f>IFERROR(Fatturati!R36/Fatturati!J36,0)</f>
        <v>0</v>
      </c>
      <c r="J35" s="7">
        <f>IFERROR(Fatturati!S36/Fatturati!J36,0)</f>
        <v>0</v>
      </c>
      <c r="K35" s="7">
        <f>IFERROR(Fatturati!T36/Fatturati!J36,0)</f>
        <v>0</v>
      </c>
      <c r="L35" s="7">
        <f>IFERROR(Fatturati!U36/Fatturati!J36,0)</f>
        <v>0</v>
      </c>
      <c r="M35" s="7">
        <f>IFERROR(Fatturati!V36/Fatturati!J36,0)</f>
        <v>0</v>
      </c>
      <c r="N35" s="2"/>
      <c r="O35" s="2"/>
      <c r="P35" s="2"/>
      <c r="Q35"/>
    </row>
    <row r="36" spans="1:17" x14ac:dyDescent="0.3">
      <c r="A36" s="18" t="str">
        <f>Fatturati!I37</f>
        <v>Ferrari Attrezzature</v>
      </c>
      <c r="B36" s="7">
        <f>IFERROR(Fatturati!K37/Fatturati!J37,0)</f>
        <v>0</v>
      </c>
      <c r="C36" s="7">
        <f>IFERROR(Fatturati!L37/Fatturati!J37,0)</f>
        <v>0</v>
      </c>
      <c r="D36" s="7">
        <f>IFERROR(Fatturati!M37/Fatturati!J37,0)</f>
        <v>0</v>
      </c>
      <c r="E36" s="7">
        <f>IFERROR(Fatturati!N37/Fatturati!J37,0)</f>
        <v>0</v>
      </c>
      <c r="F36" s="7">
        <f>IFERROR(Fatturati!O37/Fatturati!J37,0)</f>
        <v>0</v>
      </c>
      <c r="G36" s="7">
        <f>IFERROR(Fatturati!P37/Fatturati!J37,0)</f>
        <v>0</v>
      </c>
      <c r="H36" s="7">
        <f>IFERROR(Fatturati!Q37/Fatturati!J37,0)</f>
        <v>0</v>
      </c>
      <c r="I36" s="7">
        <f>IFERROR(Fatturati!R37/Fatturati!J37,0)</f>
        <v>0</v>
      </c>
      <c r="J36" s="7">
        <f>IFERROR(Fatturati!S37/Fatturati!J37,0)</f>
        <v>0</v>
      </c>
      <c r="K36" s="7">
        <f>IFERROR(Fatturati!T37/Fatturati!J37,0)</f>
        <v>0</v>
      </c>
      <c r="L36" s="7">
        <f>IFERROR(Fatturati!U37/Fatturati!J37,0)</f>
        <v>0</v>
      </c>
      <c r="M36" s="7">
        <f>IFERROR(Fatturati!V37/Fatturati!J37,0)</f>
        <v>0</v>
      </c>
      <c r="N36" s="2"/>
      <c r="O36" s="2"/>
      <c r="P36" s="2"/>
      <c r="Q36"/>
    </row>
    <row r="37" spans="1:17" x14ac:dyDescent="0.3">
      <c r="A37" s="18" t="str">
        <f>Fatturati!I38</f>
        <v>System Group (Sa.Mi. Plastic)</v>
      </c>
      <c r="B37" s="7">
        <f>IFERROR(Fatturati!K38/Fatturati!J38,0)</f>
        <v>0</v>
      </c>
      <c r="C37" s="7">
        <f>IFERROR(Fatturati!L38/Fatturati!J38,0)</f>
        <v>0</v>
      </c>
      <c r="D37" s="7">
        <f>IFERROR(Fatturati!M38/Fatturati!J38,0)</f>
        <v>0</v>
      </c>
      <c r="E37" s="7">
        <f>IFERROR(Fatturati!N38/Fatturati!J38,0)</f>
        <v>0</v>
      </c>
      <c r="F37" s="7">
        <f>IFERROR(Fatturati!O38/Fatturati!J38,0)</f>
        <v>0</v>
      </c>
      <c r="G37" s="7">
        <f>IFERROR(Fatturati!P38/Fatturati!J38,0)</f>
        <v>0</v>
      </c>
      <c r="H37" s="7">
        <f>IFERROR(Fatturati!Q38/Fatturati!J38,0)</f>
        <v>0</v>
      </c>
      <c r="I37" s="7">
        <f>IFERROR(Fatturati!R38/Fatturati!J38,0)</f>
        <v>0</v>
      </c>
      <c r="J37" s="7">
        <f>IFERROR(Fatturati!S38/Fatturati!J38,0)</f>
        <v>0</v>
      </c>
      <c r="K37" s="7">
        <f>IFERROR(Fatturati!T38/Fatturati!J38,0)</f>
        <v>0</v>
      </c>
      <c r="L37" s="7">
        <f>IFERROR(Fatturati!U38/Fatturati!J38,0)</f>
        <v>0</v>
      </c>
      <c r="M37" s="7">
        <f>IFERROR(Fatturati!V38/Fatturati!J38,0)</f>
        <v>0</v>
      </c>
      <c r="N37" s="2"/>
      <c r="O37" s="2"/>
      <c r="P37" s="2"/>
      <c r="Q37"/>
    </row>
    <row r="38" spans="1:17" x14ac:dyDescent="0.3">
      <c r="A38" s="18" t="str">
        <f>Fatturati!I39</f>
        <v>Ferroli</v>
      </c>
      <c r="B38" s="7">
        <f>IFERROR(Fatturati!K39/Fatturati!J39,0)</f>
        <v>0</v>
      </c>
      <c r="C38" s="7">
        <f>IFERROR(Fatturati!L39/Fatturati!J39,0)</f>
        <v>0</v>
      </c>
      <c r="D38" s="7">
        <f>IFERROR(Fatturati!M39/Fatturati!J39,0)</f>
        <v>0</v>
      </c>
      <c r="E38" s="7">
        <f>IFERROR(Fatturati!N39/Fatturati!J39,0)</f>
        <v>0</v>
      </c>
      <c r="F38" s="7">
        <f>IFERROR(Fatturati!O39/Fatturati!J39,0)</f>
        <v>0</v>
      </c>
      <c r="G38" s="7">
        <f>IFERROR(Fatturati!P39/Fatturati!J39,0)</f>
        <v>0</v>
      </c>
      <c r="H38" s="7">
        <f>IFERROR(Fatturati!Q39/Fatturati!J39,0)</f>
        <v>0</v>
      </c>
      <c r="I38" s="7">
        <f>IFERROR(Fatturati!R39/Fatturati!J39,0)</f>
        <v>0</v>
      </c>
      <c r="J38" s="7">
        <f>IFERROR(Fatturati!S39/Fatturati!J39,0)</f>
        <v>0</v>
      </c>
      <c r="K38" s="7">
        <f>IFERROR(Fatturati!T39/Fatturati!J39,0)</f>
        <v>0</v>
      </c>
      <c r="L38" s="7">
        <f>IFERROR(Fatturati!U39/Fatturati!J39,0)</f>
        <v>0</v>
      </c>
      <c r="M38" s="7">
        <f>IFERROR(Fatturati!V39/Fatturati!J39,0)</f>
        <v>0</v>
      </c>
      <c r="N38" s="2"/>
      <c r="O38" s="2"/>
      <c r="P38" s="2"/>
      <c r="Q38"/>
    </row>
    <row r="39" spans="1:17" x14ac:dyDescent="0.3">
      <c r="A39" s="18" t="str">
        <f>Fatturati!I40</f>
        <v xml:space="preserve">Novellini </v>
      </c>
      <c r="B39" s="7">
        <f>IFERROR(Fatturati!K40/Fatturati!J40,0)</f>
        <v>0</v>
      </c>
      <c r="C39" s="7">
        <f>IFERROR(Fatturati!L40/Fatturati!J40,0)</f>
        <v>0</v>
      </c>
      <c r="D39" s="7">
        <f>IFERROR(Fatturati!M40/Fatturati!J40,0)</f>
        <v>0</v>
      </c>
      <c r="E39" s="7">
        <f>IFERROR(Fatturati!N40/Fatturati!J40,0)</f>
        <v>0</v>
      </c>
      <c r="F39" s="7">
        <f>IFERROR(Fatturati!O40/Fatturati!J40,0)</f>
        <v>0</v>
      </c>
      <c r="G39" s="7">
        <f>IFERROR(Fatturati!P40/Fatturati!J40,0)</f>
        <v>0</v>
      </c>
      <c r="H39" s="7">
        <f>IFERROR(Fatturati!Q40/Fatturati!J40,0)</f>
        <v>0</v>
      </c>
      <c r="I39" s="7">
        <f>IFERROR(Fatturati!R40/Fatturati!J40,0)</f>
        <v>0</v>
      </c>
      <c r="J39" s="7">
        <f>IFERROR(Fatturati!S40/Fatturati!J40,0)</f>
        <v>0</v>
      </c>
      <c r="K39" s="7">
        <f>IFERROR(Fatturati!T40/Fatturati!J40,0)</f>
        <v>0</v>
      </c>
      <c r="L39" s="7">
        <f>IFERROR(Fatturati!U40/Fatturati!J40,0)</f>
        <v>0</v>
      </c>
      <c r="M39" s="7">
        <f>IFERROR(Fatturati!V40/Fatturati!J40,0)</f>
        <v>0</v>
      </c>
      <c r="N39" s="2"/>
      <c r="O39" s="2"/>
      <c r="P39" s="2"/>
      <c r="Q39"/>
    </row>
    <row r="40" spans="1:17" x14ac:dyDescent="0.3">
      <c r="A40" s="18" t="str">
        <f>Fatturati!I41</f>
        <v>Fima Carlo Frattini</v>
      </c>
      <c r="B40" s="7">
        <f>IFERROR(Fatturati!K41/Fatturati!J41,0)</f>
        <v>0</v>
      </c>
      <c r="C40" s="7">
        <f>IFERROR(Fatturati!L41/Fatturati!J41,0)</f>
        <v>0</v>
      </c>
      <c r="D40" s="7">
        <f>IFERROR(Fatturati!M41/Fatturati!J41,0)</f>
        <v>0</v>
      </c>
      <c r="E40" s="7">
        <f>IFERROR(Fatturati!N41/Fatturati!J41,0)</f>
        <v>0</v>
      </c>
      <c r="F40" s="7">
        <f>IFERROR(Fatturati!O41/Fatturati!J41,0)</f>
        <v>0</v>
      </c>
      <c r="G40" s="7">
        <f>IFERROR(Fatturati!P41/Fatturati!J41,0)</f>
        <v>0</v>
      </c>
      <c r="H40" s="7">
        <f>IFERROR(Fatturati!Q41/Fatturati!J41,0)</f>
        <v>0</v>
      </c>
      <c r="I40" s="7">
        <f>IFERROR(Fatturati!R41/Fatturati!J41,0)</f>
        <v>0</v>
      </c>
      <c r="J40" s="7">
        <f>IFERROR(Fatturati!S41/Fatturati!J41,0)</f>
        <v>0</v>
      </c>
      <c r="K40" s="7">
        <f>IFERROR(Fatturati!T41/Fatturati!J41,0)</f>
        <v>0</v>
      </c>
      <c r="L40" s="7">
        <f>IFERROR(Fatturati!U41/Fatturati!J41,0)</f>
        <v>0</v>
      </c>
      <c r="M40" s="7">
        <f>IFERROR(Fatturati!V41/Fatturati!J41,0)</f>
        <v>0</v>
      </c>
      <c r="N40" s="2"/>
      <c r="O40" s="2"/>
      <c r="P40" s="2"/>
      <c r="Q40"/>
    </row>
    <row r="41" spans="1:17" x14ac:dyDescent="0.3">
      <c r="A41" s="18" t="str">
        <f>Fatturati!I42</f>
        <v>Caleffi</v>
      </c>
      <c r="B41" s="7">
        <f>IFERROR(Fatturati!K42/Fatturati!J42,0)</f>
        <v>0</v>
      </c>
      <c r="C41" s="7">
        <f>IFERROR(Fatturati!L42/Fatturati!J42,0)</f>
        <v>0</v>
      </c>
      <c r="D41" s="7">
        <f>IFERROR(Fatturati!M42/Fatturati!J42,0)</f>
        <v>0</v>
      </c>
      <c r="E41" s="7">
        <f>IFERROR(Fatturati!N42/Fatturati!J42,0)</f>
        <v>0</v>
      </c>
      <c r="F41" s="7">
        <f>IFERROR(Fatturati!O42/Fatturati!J42,0)</f>
        <v>0</v>
      </c>
      <c r="G41" s="7">
        <f>IFERROR(Fatturati!P42/Fatturati!J42,0)</f>
        <v>0</v>
      </c>
      <c r="H41" s="7">
        <f>IFERROR(Fatturati!Q42/Fatturati!J42,0)</f>
        <v>0</v>
      </c>
      <c r="I41" s="7">
        <f>IFERROR(Fatturati!R42/Fatturati!J42,0)</f>
        <v>0</v>
      </c>
      <c r="J41" s="7">
        <f>IFERROR(Fatturati!S42/Fatturati!J42,0)</f>
        <v>0</v>
      </c>
      <c r="K41" s="7">
        <f>IFERROR(Fatturati!T42/Fatturati!J42,0)</f>
        <v>0</v>
      </c>
      <c r="L41" s="7">
        <f>IFERROR(Fatturati!U42/Fatturati!J42,0)</f>
        <v>0</v>
      </c>
      <c r="M41" s="7">
        <f>IFERROR(Fatturati!V42/Fatturati!J42,0)</f>
        <v>0</v>
      </c>
      <c r="N41" s="2"/>
      <c r="O41" s="2"/>
      <c r="P41" s="2"/>
      <c r="Q41"/>
    </row>
    <row r="42" spans="1:17" x14ac:dyDescent="0.3">
      <c r="A42" s="18" t="str">
        <f>Fatturati!I43</f>
        <v>Fimi</v>
      </c>
      <c r="B42" s="7">
        <f>IFERROR(Fatturati!K43/Fatturati!J43,0)</f>
        <v>0</v>
      </c>
      <c r="C42" s="7">
        <f>IFERROR(Fatturati!L43/Fatturati!J43,0)</f>
        <v>0</v>
      </c>
      <c r="D42" s="7">
        <f>IFERROR(Fatturati!M43/Fatturati!J43,0)</f>
        <v>0</v>
      </c>
      <c r="E42" s="7">
        <f>IFERROR(Fatturati!N43/Fatturati!J43,0)</f>
        <v>0</v>
      </c>
      <c r="F42" s="7">
        <f>IFERROR(Fatturati!O43/Fatturati!J43,0)</f>
        <v>0</v>
      </c>
      <c r="G42" s="7">
        <f>IFERROR(Fatturati!P43/Fatturati!J43,0)</f>
        <v>0</v>
      </c>
      <c r="H42" s="7">
        <f>IFERROR(Fatturati!Q43/Fatturati!J43,0)</f>
        <v>0</v>
      </c>
      <c r="I42" s="7">
        <f>IFERROR(Fatturati!R43/Fatturati!J43,0)</f>
        <v>0</v>
      </c>
      <c r="J42" s="7">
        <f>IFERROR(Fatturati!S43/Fatturati!J43,0)</f>
        <v>0</v>
      </c>
      <c r="K42" s="7">
        <f>IFERROR(Fatturati!T43/Fatturati!J43,0)</f>
        <v>0</v>
      </c>
      <c r="L42" s="7">
        <f>IFERROR(Fatturati!U43/Fatturati!J43,0)</f>
        <v>0</v>
      </c>
      <c r="M42" s="7">
        <f>IFERROR(Fatturati!V43/Fatturati!J43,0)</f>
        <v>0</v>
      </c>
      <c r="N42" s="2"/>
      <c r="O42" s="2"/>
      <c r="P42" s="2"/>
      <c r="Q42"/>
    </row>
    <row r="43" spans="1:17" x14ac:dyDescent="0.3">
      <c r="A43" s="18" t="str">
        <f>Fatturati!I44</f>
        <v>Samsung</v>
      </c>
      <c r="B43" s="7">
        <f>IFERROR(Fatturati!K44/Fatturati!J44,0)</f>
        <v>0</v>
      </c>
      <c r="C43" s="7">
        <f>IFERROR(Fatturati!L44/Fatturati!J44,0)</f>
        <v>0</v>
      </c>
      <c r="D43" s="7">
        <f>IFERROR(Fatturati!M44/Fatturati!J44,0)</f>
        <v>0</v>
      </c>
      <c r="E43" s="7">
        <f>IFERROR(Fatturati!N44/Fatturati!J44,0)</f>
        <v>0</v>
      </c>
      <c r="F43" s="7">
        <f>IFERROR(Fatturati!O44/Fatturati!J44,0)</f>
        <v>0</v>
      </c>
      <c r="G43" s="7">
        <f>IFERROR(Fatturati!P44/Fatturati!J44,0)</f>
        <v>0</v>
      </c>
      <c r="H43" s="7">
        <f>IFERROR(Fatturati!Q44/Fatturati!J44,0)</f>
        <v>0</v>
      </c>
      <c r="I43" s="7">
        <f>IFERROR(Fatturati!R44/Fatturati!J44,0)</f>
        <v>0</v>
      </c>
      <c r="J43" s="7">
        <f>IFERROR(Fatturati!S44/Fatturati!J44,0)</f>
        <v>0</v>
      </c>
      <c r="K43" s="7">
        <f>IFERROR(Fatturati!T44/Fatturati!J44,0)</f>
        <v>0</v>
      </c>
      <c r="L43" s="7">
        <f>IFERROR(Fatturati!U44/Fatturati!J44,0)</f>
        <v>0</v>
      </c>
      <c r="M43" s="7">
        <f>IFERROR(Fatturati!V44/Fatturati!J44,0)</f>
        <v>0</v>
      </c>
      <c r="N43" s="2"/>
      <c r="O43" s="2"/>
      <c r="P43" s="2"/>
    </row>
    <row r="44" spans="1:17" x14ac:dyDescent="0.3">
      <c r="A44" s="18" t="str">
        <f>Fatturati!I45</f>
        <v xml:space="preserve">First Corporation </v>
      </c>
      <c r="B44" s="7">
        <f>IFERROR(Fatturati!K45/Fatturati!J45,0)</f>
        <v>0</v>
      </c>
      <c r="C44" s="7">
        <f>IFERROR(Fatturati!L45/Fatturati!J45,0)</f>
        <v>0</v>
      </c>
      <c r="D44" s="7">
        <f>IFERROR(Fatturati!M45/Fatturati!J45,0)</f>
        <v>0</v>
      </c>
      <c r="E44" s="7">
        <f>IFERROR(Fatturati!N45/Fatturati!J45,0)</f>
        <v>0</v>
      </c>
      <c r="F44" s="7">
        <f>IFERROR(Fatturati!O45/Fatturati!J45,0)</f>
        <v>0</v>
      </c>
      <c r="G44" s="7">
        <f>IFERROR(Fatturati!P45/Fatturati!J45,0)</f>
        <v>0</v>
      </c>
      <c r="H44" s="7">
        <f>IFERROR(Fatturati!Q45/Fatturati!J45,0)</f>
        <v>0</v>
      </c>
      <c r="I44" s="7">
        <f>IFERROR(Fatturati!R45/Fatturati!J45,0)</f>
        <v>0</v>
      </c>
      <c r="J44" s="7">
        <f>IFERROR(Fatturati!S45/Fatturati!J45,0)</f>
        <v>0</v>
      </c>
      <c r="K44" s="7">
        <f>IFERROR(Fatturati!T45/Fatturati!J45,0)</f>
        <v>0</v>
      </c>
      <c r="L44" s="7">
        <f>IFERROR(Fatturati!U45/Fatturati!J45,0)</f>
        <v>0</v>
      </c>
      <c r="M44" s="7">
        <f>IFERROR(Fatturati!V45/Fatturati!J45,0)</f>
        <v>0</v>
      </c>
      <c r="N44" s="2"/>
      <c r="O44" s="2"/>
      <c r="P44" s="2"/>
    </row>
    <row r="45" spans="1:17" x14ac:dyDescent="0.3">
      <c r="A45" s="18" t="str">
        <f>Fatturati!I46</f>
        <v xml:space="preserve">Carlo Nobili </v>
      </c>
      <c r="B45" s="7">
        <f>IFERROR(Fatturati!K46/Fatturati!J46,0)</f>
        <v>0</v>
      </c>
      <c r="C45" s="7">
        <f>IFERROR(Fatturati!L46/Fatturati!J46,0)</f>
        <v>0</v>
      </c>
      <c r="D45" s="7">
        <f>IFERROR(Fatturati!M46/Fatturati!J46,0)</f>
        <v>0</v>
      </c>
      <c r="E45" s="7">
        <f>IFERROR(Fatturati!N46/Fatturati!J46,0)</f>
        <v>0</v>
      </c>
      <c r="F45" s="7">
        <f>IFERROR(Fatturati!O46/Fatturati!J46,0)</f>
        <v>0</v>
      </c>
      <c r="G45" s="7">
        <f>IFERROR(Fatturati!P46/Fatturati!J46,0)</f>
        <v>0</v>
      </c>
      <c r="H45" s="7">
        <f>IFERROR(Fatturati!Q46/Fatturati!J46,0)</f>
        <v>0</v>
      </c>
      <c r="I45" s="7">
        <f>IFERROR(Fatturati!R46/Fatturati!J46,0)</f>
        <v>0</v>
      </c>
      <c r="J45" s="7">
        <f>IFERROR(Fatturati!S46/Fatturati!J46,0)</f>
        <v>0</v>
      </c>
      <c r="K45" s="7">
        <f>IFERROR(Fatturati!T46/Fatturati!J46,0)</f>
        <v>0</v>
      </c>
      <c r="L45" s="7">
        <f>IFERROR(Fatturati!U46/Fatturati!J46,0)</f>
        <v>0</v>
      </c>
      <c r="M45" s="7">
        <f>IFERROR(Fatturati!V46/Fatturati!J46,0)</f>
        <v>0</v>
      </c>
      <c r="N45" s="2"/>
      <c r="O45" s="2"/>
      <c r="P45" s="2"/>
    </row>
    <row r="46" spans="1:17" x14ac:dyDescent="0.3">
      <c r="A46" s="18" t="str">
        <f>Fatturati!I47</f>
        <v>Arredamenti Montegrappa</v>
      </c>
      <c r="B46" s="7">
        <f>IFERROR(Fatturati!K47/Fatturati!J47,0)</f>
        <v>0</v>
      </c>
      <c r="C46" s="7">
        <f>IFERROR(Fatturati!L47/Fatturati!J47,0)</f>
        <v>0</v>
      </c>
      <c r="D46" s="7">
        <f>IFERROR(Fatturati!M47/Fatturati!J47,0)</f>
        <v>0</v>
      </c>
      <c r="E46" s="7">
        <f>IFERROR(Fatturati!N47/Fatturati!J47,0)</f>
        <v>0</v>
      </c>
      <c r="F46" s="7">
        <f>IFERROR(Fatturati!O47/Fatturati!J47,0)</f>
        <v>0</v>
      </c>
      <c r="G46" s="7">
        <f>IFERROR(Fatturati!P47/Fatturati!J47,0)</f>
        <v>0</v>
      </c>
      <c r="H46" s="7">
        <f>IFERROR(Fatturati!Q47/Fatturati!J47,0)</f>
        <v>0</v>
      </c>
      <c r="I46" s="7">
        <f>IFERROR(Fatturati!R47/Fatturati!J47,0)</f>
        <v>0</v>
      </c>
      <c r="J46" s="7">
        <f>IFERROR(Fatturati!S47/Fatturati!J47,0)</f>
        <v>0</v>
      </c>
      <c r="K46" s="7">
        <f>IFERROR(Fatturati!T47/Fatturati!J47,0)</f>
        <v>0</v>
      </c>
      <c r="L46" s="7">
        <f>IFERROR(Fatturati!U47/Fatturati!J47,0)</f>
        <v>0</v>
      </c>
      <c r="M46" s="7">
        <f>IFERROR(Fatturati!V47/Fatturati!J47,0)</f>
        <v>0</v>
      </c>
      <c r="N46" s="2"/>
      <c r="O46" s="2"/>
      <c r="P46" s="2"/>
    </row>
    <row r="47" spans="1:17" x14ac:dyDescent="0.3">
      <c r="A47" s="18" t="str">
        <f>Fatturati!I48</f>
        <v>Negrari</v>
      </c>
      <c r="B47" s="7">
        <f>IFERROR(Fatturati!K48/Fatturati!J48,0)</f>
        <v>0</v>
      </c>
      <c r="C47" s="7">
        <f>IFERROR(Fatturati!L48/Fatturati!J48,0)</f>
        <v>0</v>
      </c>
      <c r="D47" s="7">
        <f>IFERROR(Fatturati!M48/Fatturati!J48,0)</f>
        <v>0</v>
      </c>
      <c r="E47" s="7">
        <f>IFERROR(Fatturati!N48/Fatturati!J48,0)</f>
        <v>0</v>
      </c>
      <c r="F47" s="7">
        <f>IFERROR(Fatturati!O48/Fatturati!J48,0)</f>
        <v>0</v>
      </c>
      <c r="G47" s="7">
        <f>IFERROR(Fatturati!P48/Fatturati!J48,0)</f>
        <v>0</v>
      </c>
      <c r="H47" s="7">
        <f>IFERROR(Fatturati!Q48/Fatturati!J48,0)</f>
        <v>0</v>
      </c>
      <c r="I47" s="7">
        <f>IFERROR(Fatturati!R48/Fatturati!J48,0)</f>
        <v>0</v>
      </c>
      <c r="J47" s="7">
        <f>IFERROR(Fatturati!S48/Fatturati!J48,0)</f>
        <v>0</v>
      </c>
      <c r="K47" s="7">
        <f>IFERROR(Fatturati!T48/Fatturati!J48,0)</f>
        <v>0</v>
      </c>
      <c r="L47" s="7">
        <f>IFERROR(Fatturati!U48/Fatturati!J48,0)</f>
        <v>0</v>
      </c>
      <c r="M47" s="7">
        <f>IFERROR(Fatturati!V48/Fatturati!J48,0)</f>
        <v>0</v>
      </c>
      <c r="N47" s="2"/>
      <c r="O47" s="2"/>
      <c r="P47" s="2"/>
    </row>
    <row r="48" spans="1:17" x14ac:dyDescent="0.3">
      <c r="A48" s="18" t="str">
        <f>Fatturati!I49</f>
        <v>Fondital</v>
      </c>
      <c r="B48" s="7">
        <f>IFERROR(Fatturati!K49/Fatturati!J49,0)</f>
        <v>0</v>
      </c>
      <c r="C48" s="7">
        <f>IFERROR(Fatturati!L49/Fatturati!J49,0)</f>
        <v>0</v>
      </c>
      <c r="D48" s="7">
        <f>IFERROR(Fatturati!M49/Fatturati!J49,0)</f>
        <v>0</v>
      </c>
      <c r="E48" s="7">
        <f>IFERROR(Fatturati!N49/Fatturati!J49,0)</f>
        <v>0</v>
      </c>
      <c r="F48" s="7">
        <f>IFERROR(Fatturati!O49/Fatturati!J49,0)</f>
        <v>0</v>
      </c>
      <c r="G48" s="7">
        <f>IFERROR(Fatturati!P49/Fatturati!J49,0)</f>
        <v>0</v>
      </c>
      <c r="H48" s="7">
        <f>IFERROR(Fatturati!Q49/Fatturati!J49,0)</f>
        <v>0</v>
      </c>
      <c r="I48" s="7">
        <f>IFERROR(Fatturati!R49/Fatturati!J49,0)</f>
        <v>0</v>
      </c>
      <c r="J48" s="7">
        <f>IFERROR(Fatturati!S49/Fatturati!J49,0)</f>
        <v>0</v>
      </c>
      <c r="K48" s="7">
        <f>IFERROR(Fatturati!T49/Fatturati!J49,0)</f>
        <v>0</v>
      </c>
      <c r="L48" s="7">
        <f>IFERROR(Fatturati!U49/Fatturati!J49,0)</f>
        <v>0</v>
      </c>
      <c r="M48" s="7">
        <f>IFERROR(Fatturati!V49/Fatturati!J49,0)</f>
        <v>0</v>
      </c>
      <c r="N48" s="2"/>
      <c r="O48" s="2"/>
      <c r="P48" s="2"/>
    </row>
    <row r="49" spans="1:16" x14ac:dyDescent="0.3">
      <c r="A49" s="18" t="str">
        <f>Fatturati!I50</f>
        <v xml:space="preserve">Omp Tea </v>
      </c>
      <c r="B49" s="7">
        <f>IFERROR(Fatturati!K50/Fatturati!J50,0)</f>
        <v>0</v>
      </c>
      <c r="C49" s="7">
        <f>IFERROR(Fatturati!L50/Fatturati!J50,0)</f>
        <v>0</v>
      </c>
      <c r="D49" s="7">
        <f>IFERROR(Fatturati!M50/Fatturati!J50,0)</f>
        <v>0</v>
      </c>
      <c r="E49" s="7">
        <f>IFERROR(Fatturati!N50/Fatturati!J50,0)</f>
        <v>0</v>
      </c>
      <c r="F49" s="7">
        <f>IFERROR(Fatturati!O50/Fatturati!J50,0)</f>
        <v>0</v>
      </c>
      <c r="G49" s="7">
        <f>IFERROR(Fatturati!P50/Fatturati!J50,0)</f>
        <v>0</v>
      </c>
      <c r="H49" s="7">
        <f>IFERROR(Fatturati!Q50/Fatturati!J50,0)</f>
        <v>0</v>
      </c>
      <c r="I49" s="7">
        <f>IFERROR(Fatturati!R50/Fatturati!J50,0)</f>
        <v>0</v>
      </c>
      <c r="J49" s="7">
        <f>IFERROR(Fatturati!S50/Fatturati!J50,0)</f>
        <v>0</v>
      </c>
      <c r="K49" s="7">
        <f>IFERROR(Fatturati!T50/Fatturati!J50,0)</f>
        <v>0</v>
      </c>
      <c r="L49" s="7">
        <f>IFERROR(Fatturati!U50/Fatturati!J50,0)</f>
        <v>0</v>
      </c>
      <c r="M49" s="7">
        <f>IFERROR(Fatturati!V50/Fatturati!J50,0)</f>
        <v>0</v>
      </c>
      <c r="N49" s="2"/>
      <c r="O49" s="2"/>
      <c r="P49" s="2"/>
    </row>
    <row r="50" spans="1:16" x14ac:dyDescent="0.3">
      <c r="A50" s="18" t="str">
        <f>Fatturati!I51</f>
        <v>Atusa</v>
      </c>
      <c r="B50" s="7">
        <f>IFERROR(Fatturati!K51/Fatturati!J51,0)</f>
        <v>0</v>
      </c>
      <c r="C50" s="7">
        <f>IFERROR(Fatturati!L51/Fatturati!J51,0)</f>
        <v>0</v>
      </c>
      <c r="D50" s="7">
        <f>IFERROR(Fatturati!M51/Fatturati!J51,0)</f>
        <v>0</v>
      </c>
      <c r="E50" s="7">
        <f>IFERROR(Fatturati!N51/Fatturati!J51,0)</f>
        <v>0</v>
      </c>
      <c r="F50" s="7">
        <f>IFERROR(Fatturati!O51/Fatturati!J51,0)</f>
        <v>0</v>
      </c>
      <c r="G50" s="7">
        <f>IFERROR(Fatturati!P51/Fatturati!J51,0)</f>
        <v>0</v>
      </c>
      <c r="H50" s="7">
        <f>IFERROR(Fatturati!Q51/Fatturati!J51,0)</f>
        <v>0</v>
      </c>
      <c r="I50" s="7">
        <f>IFERROR(Fatturati!R51/Fatturati!J51,0)</f>
        <v>0</v>
      </c>
      <c r="J50" s="7">
        <f>IFERROR(Fatturati!S51/Fatturati!J51,0)</f>
        <v>0</v>
      </c>
      <c r="K50" s="7">
        <f>IFERROR(Fatturati!T51/Fatturati!J51,0)</f>
        <v>0</v>
      </c>
      <c r="L50" s="7">
        <f>IFERROR(Fatturati!U51/Fatturati!J51,0)</f>
        <v>0</v>
      </c>
      <c r="M50" s="7">
        <f>IFERROR(Fatturati!V51/Fatturati!J51,0)</f>
        <v>0</v>
      </c>
      <c r="N50" s="2"/>
      <c r="O50" s="2"/>
      <c r="P50" s="2"/>
    </row>
    <row r="51" spans="1:16" x14ac:dyDescent="0.3">
      <c r="A51" s="18" t="str">
        <f>Fatturati!I52</f>
        <v>Polieco</v>
      </c>
      <c r="B51" s="7">
        <f>IFERROR(Fatturati!K52/Fatturati!J52,0)</f>
        <v>0</v>
      </c>
      <c r="C51" s="7">
        <f>IFERROR(Fatturati!L52/Fatturati!J52,0)</f>
        <v>0</v>
      </c>
      <c r="D51" s="7">
        <f>IFERROR(Fatturati!M52/Fatturati!J52,0)</f>
        <v>0</v>
      </c>
      <c r="E51" s="7">
        <f>IFERROR(Fatturati!N52/Fatturati!J52,0)</f>
        <v>0</v>
      </c>
      <c r="F51" s="7">
        <f>IFERROR(Fatturati!O52/Fatturati!J52,0)</f>
        <v>0</v>
      </c>
      <c r="G51" s="7">
        <f>IFERROR(Fatturati!P52/Fatturati!J52,0)</f>
        <v>0</v>
      </c>
      <c r="H51" s="7">
        <f>IFERROR(Fatturati!Q52/Fatturati!J52,0)</f>
        <v>0</v>
      </c>
      <c r="I51" s="7">
        <f>IFERROR(Fatturati!R52/Fatturati!J52,0)</f>
        <v>0</v>
      </c>
      <c r="J51" s="7">
        <f>IFERROR(Fatturati!S52/Fatturati!J52,0)</f>
        <v>0</v>
      </c>
      <c r="K51" s="7">
        <f>IFERROR(Fatturati!T52/Fatturati!J52,0)</f>
        <v>0</v>
      </c>
      <c r="L51" s="7">
        <f>IFERROR(Fatturati!U52/Fatturati!J52,0)</f>
        <v>0</v>
      </c>
      <c r="M51" s="7">
        <f>IFERROR(Fatturati!V52/Fatturati!J52,0)</f>
        <v>0</v>
      </c>
      <c r="N51" s="2"/>
      <c r="O51" s="2"/>
      <c r="P51" s="2"/>
    </row>
    <row r="52" spans="1:16" x14ac:dyDescent="0.3">
      <c r="A52" s="18" t="str">
        <f>Fatturati!I53</f>
        <v>Carrier</v>
      </c>
      <c r="B52" s="7">
        <f>IFERROR(Fatturati!K53/Fatturati!J53,0)</f>
        <v>0</v>
      </c>
      <c r="C52" s="7">
        <f>IFERROR(Fatturati!L53/Fatturati!J53,0)</f>
        <v>0</v>
      </c>
      <c r="D52" s="7">
        <f>IFERROR(Fatturati!M53/Fatturati!J53,0)</f>
        <v>0</v>
      </c>
      <c r="E52" s="7">
        <f>IFERROR(Fatturati!N53/Fatturati!J53,0)</f>
        <v>0</v>
      </c>
      <c r="F52" s="7">
        <f>IFERROR(Fatturati!O53/Fatturati!J53,0)</f>
        <v>0</v>
      </c>
      <c r="G52" s="7">
        <f>IFERROR(Fatturati!P53/Fatturati!J53,0)</f>
        <v>0</v>
      </c>
      <c r="H52" s="7">
        <f>IFERROR(Fatturati!Q53/Fatturati!J53,0)</f>
        <v>0</v>
      </c>
      <c r="I52" s="7">
        <f>IFERROR(Fatturati!R53/Fatturati!J53,0)</f>
        <v>0</v>
      </c>
      <c r="J52" s="7">
        <f>IFERROR(Fatturati!S53/Fatturati!J53,0)</f>
        <v>0</v>
      </c>
      <c r="K52" s="7">
        <f>IFERROR(Fatturati!T53/Fatturati!J53,0)</f>
        <v>0</v>
      </c>
      <c r="L52" s="7">
        <f>IFERROR(Fatturati!U53/Fatturati!J53,0)</f>
        <v>0</v>
      </c>
      <c r="M52" s="7">
        <f>IFERROR(Fatturati!V53/Fatturati!J53,0)</f>
        <v>0</v>
      </c>
      <c r="N52" s="2"/>
      <c r="O52" s="2"/>
      <c r="P52" s="2"/>
    </row>
    <row r="53" spans="1:16" x14ac:dyDescent="0.3">
      <c r="A53" s="18" t="str">
        <f>Fatturati!I54</f>
        <v>Eurocornici</v>
      </c>
      <c r="B53" s="7">
        <f>IFERROR(Fatturati!K54/Fatturati!J54,0)</f>
        <v>0</v>
      </c>
      <c r="C53" s="7">
        <f>IFERROR(Fatturati!L54/Fatturati!J54,0)</f>
        <v>0</v>
      </c>
      <c r="D53" s="7">
        <f>IFERROR(Fatturati!M54/Fatturati!J54,0)</f>
        <v>0</v>
      </c>
      <c r="E53" s="7">
        <f>IFERROR(Fatturati!N54/Fatturati!J54,0)</f>
        <v>0</v>
      </c>
      <c r="F53" s="7">
        <f>IFERROR(Fatturati!O54/Fatturati!J54,0)</f>
        <v>0</v>
      </c>
      <c r="G53" s="7">
        <f>IFERROR(Fatturati!P54/Fatturati!J54,0)</f>
        <v>0</v>
      </c>
      <c r="H53" s="7">
        <f>IFERROR(Fatturati!Q54/Fatturati!J54,0)</f>
        <v>0</v>
      </c>
      <c r="I53" s="7">
        <f>IFERROR(Fatturati!R54/Fatturati!J54,0)</f>
        <v>0</v>
      </c>
      <c r="J53" s="7">
        <f>IFERROR(Fatturati!S54/Fatturati!J54,0)</f>
        <v>0</v>
      </c>
      <c r="K53" s="7">
        <f>IFERROR(Fatturati!T54/Fatturati!J54,0)</f>
        <v>0</v>
      </c>
      <c r="L53" s="7">
        <f>IFERROR(Fatturati!U54/Fatturati!J54,0)</f>
        <v>0</v>
      </c>
      <c r="M53" s="7">
        <f>IFERROR(Fatturati!V54/Fatturati!J54,0)</f>
        <v>0</v>
      </c>
      <c r="N53" s="2"/>
      <c r="O53" s="2"/>
      <c r="P53" s="2"/>
    </row>
    <row r="54" spans="1:16" x14ac:dyDescent="0.3">
      <c r="A54" s="18" t="str">
        <f>Fatturati!I55</f>
        <v xml:space="preserve">GBD </v>
      </c>
      <c r="B54" s="7">
        <f>IFERROR(Fatturati!K55/Fatturati!J55,0)</f>
        <v>0</v>
      </c>
      <c r="C54" s="7">
        <f>IFERROR(Fatturati!L55/Fatturati!J55,0)</f>
        <v>0</v>
      </c>
      <c r="D54" s="7">
        <f>IFERROR(Fatturati!M55/Fatturati!J55,0)</f>
        <v>0</v>
      </c>
      <c r="E54" s="7">
        <f>IFERROR(Fatturati!N55/Fatturati!J55,0)</f>
        <v>0</v>
      </c>
      <c r="F54" s="7">
        <f>IFERROR(Fatturati!O55/Fatturati!J55,0)</f>
        <v>0</v>
      </c>
      <c r="G54" s="7">
        <f>IFERROR(Fatturati!P55/Fatturati!J55,0)</f>
        <v>0</v>
      </c>
      <c r="H54" s="7">
        <f>IFERROR(Fatturati!Q55/Fatturati!J55,0)</f>
        <v>0</v>
      </c>
      <c r="I54" s="7">
        <f>IFERROR(Fatturati!R55/Fatturati!J55,0)</f>
        <v>0</v>
      </c>
      <c r="J54" s="7">
        <f>IFERROR(Fatturati!S55/Fatturati!J55,0)</f>
        <v>0</v>
      </c>
      <c r="K54" s="7">
        <f>IFERROR(Fatturati!T55/Fatturati!J55,0)</f>
        <v>0</v>
      </c>
      <c r="L54" s="7">
        <f>IFERROR(Fatturati!U55/Fatturati!J55,0)</f>
        <v>0</v>
      </c>
      <c r="M54" s="7">
        <f>IFERROR(Fatturati!V55/Fatturati!J55,0)</f>
        <v>0</v>
      </c>
      <c r="N54" s="2"/>
      <c r="O54" s="2"/>
      <c r="P54" s="2"/>
    </row>
    <row r="55" spans="1:16" x14ac:dyDescent="0.3">
      <c r="A55" s="18" t="str">
        <f>Fatturati!I56</f>
        <v>Enolgas</v>
      </c>
      <c r="B55" s="7">
        <f>IFERROR(Fatturati!K56/Fatturati!J56,0)</f>
        <v>0</v>
      </c>
      <c r="C55" s="7">
        <f>IFERROR(Fatturati!L56/Fatturati!J56,0)</f>
        <v>0</v>
      </c>
      <c r="D55" s="7">
        <f>IFERROR(Fatturati!M56/Fatturati!J56,0)</f>
        <v>0</v>
      </c>
      <c r="E55" s="7">
        <f>IFERROR(Fatturati!N56/Fatturati!J56,0)</f>
        <v>0</v>
      </c>
      <c r="F55" s="7">
        <f>IFERROR(Fatturati!O56/Fatturati!J56,0)</f>
        <v>0</v>
      </c>
      <c r="G55" s="7">
        <f>IFERROR(Fatturati!P56/Fatturati!J56,0)</f>
        <v>0</v>
      </c>
      <c r="H55" s="7">
        <f>IFERROR(Fatturati!Q56/Fatturati!J56,0)</f>
        <v>0</v>
      </c>
      <c r="I55" s="7">
        <f>IFERROR(Fatturati!R56/Fatturati!J56,0)</f>
        <v>0</v>
      </c>
      <c r="J55" s="7">
        <f>IFERROR(Fatturati!S56/Fatturati!J56,0)</f>
        <v>0</v>
      </c>
      <c r="K55" s="7">
        <f>IFERROR(Fatturati!T56/Fatturati!J56,0)</f>
        <v>0</v>
      </c>
      <c r="L55" s="7">
        <f>IFERROR(Fatturati!U56/Fatturati!J56,0)</f>
        <v>0</v>
      </c>
      <c r="M55" s="7">
        <f>IFERROR(Fatturati!V56/Fatturati!J56,0)</f>
        <v>0</v>
      </c>
      <c r="N55" s="2"/>
      <c r="O55" s="2"/>
      <c r="P55" s="2"/>
    </row>
    <row r="56" spans="1:16" x14ac:dyDescent="0.3">
      <c r="A56" s="18" t="str">
        <f>Fatturati!I57</f>
        <v xml:space="preserve">Cordivari </v>
      </c>
      <c r="B56" s="7">
        <f>IFERROR(Fatturati!K57/Fatturati!J57,0)</f>
        <v>0</v>
      </c>
      <c r="C56" s="7">
        <f>IFERROR(Fatturati!L57/Fatturati!J57,0)</f>
        <v>0</v>
      </c>
      <c r="D56" s="7">
        <f>IFERROR(Fatturati!M57/Fatturati!J57,0)</f>
        <v>0</v>
      </c>
      <c r="E56" s="7">
        <f>IFERROR(Fatturati!N57/Fatturati!J57,0)</f>
        <v>0</v>
      </c>
      <c r="F56" s="7">
        <f>IFERROR(Fatturati!O57/Fatturati!J57,0)</f>
        <v>0</v>
      </c>
      <c r="G56" s="7">
        <f>IFERROR(Fatturati!P57/Fatturati!J57,0)</f>
        <v>0</v>
      </c>
      <c r="H56" s="7">
        <f>IFERROR(Fatturati!Q57/Fatturati!J57,0)</f>
        <v>0</v>
      </c>
      <c r="I56" s="7">
        <f>IFERROR(Fatturati!R57/Fatturati!J57,0)</f>
        <v>0</v>
      </c>
      <c r="J56" s="7">
        <f>IFERROR(Fatturati!S57/Fatturati!J57,0)</f>
        <v>0</v>
      </c>
      <c r="K56" s="7">
        <f>IFERROR(Fatturati!T57/Fatturati!J57,0)</f>
        <v>0</v>
      </c>
      <c r="L56" s="7">
        <f>IFERROR(Fatturati!U57/Fatturati!J57,0)</f>
        <v>0</v>
      </c>
      <c r="M56" s="7">
        <f>IFERROR(Fatturati!V57/Fatturati!J57,0)</f>
        <v>0</v>
      </c>
      <c r="N56" s="2"/>
      <c r="O56" s="2"/>
      <c r="P56" s="2"/>
    </row>
    <row r="57" spans="1:16" x14ac:dyDescent="0.3">
      <c r="A57" s="18" t="str">
        <f>Fatturati!I58</f>
        <v>System Group (Italiana Corrugati)</v>
      </c>
      <c r="B57" s="7">
        <f>IFERROR(Fatturati!K58/Fatturati!J58,0)</f>
        <v>0</v>
      </c>
      <c r="C57" s="7">
        <f>IFERROR(Fatturati!L58/Fatturati!J58,0)</f>
        <v>0</v>
      </c>
      <c r="D57" s="7">
        <f>IFERROR(Fatturati!M58/Fatturati!J58,0)</f>
        <v>0</v>
      </c>
      <c r="E57" s="7">
        <f>IFERROR(Fatturati!N58/Fatturati!J58,0)</f>
        <v>0</v>
      </c>
      <c r="F57" s="7">
        <f>IFERROR(Fatturati!O58/Fatturati!J58,0)</f>
        <v>0</v>
      </c>
      <c r="G57" s="7">
        <f>IFERROR(Fatturati!P58/Fatturati!J58,0)</f>
        <v>0</v>
      </c>
      <c r="H57" s="7">
        <f>IFERROR(Fatturati!Q58/Fatturati!J58,0)</f>
        <v>0</v>
      </c>
      <c r="I57" s="7">
        <f>IFERROR(Fatturati!R58/Fatturati!J58,0)</f>
        <v>0</v>
      </c>
      <c r="J57" s="7">
        <f>IFERROR(Fatturati!S58/Fatturati!J58,0)</f>
        <v>0</v>
      </c>
      <c r="K57" s="7">
        <f>IFERROR(Fatturati!T58/Fatturati!J58,0)</f>
        <v>0</v>
      </c>
      <c r="L57" s="7">
        <f>IFERROR(Fatturati!U58/Fatturati!J58,0)</f>
        <v>0</v>
      </c>
      <c r="M57" s="7">
        <f>IFERROR(Fatturati!V58/Fatturati!J58,0)</f>
        <v>0</v>
      </c>
      <c r="N57" s="2"/>
      <c r="O57" s="2"/>
      <c r="P57" s="2"/>
    </row>
    <row r="58" spans="1:16" x14ac:dyDescent="0.3">
      <c r="A58" s="18" t="str">
        <f>Fatturati!I59</f>
        <v>General d'aspirazione</v>
      </c>
      <c r="B58" s="7">
        <f>IFERROR(Fatturati!K59/Fatturati!J59,0)</f>
        <v>0</v>
      </c>
      <c r="C58" s="7">
        <f>IFERROR(Fatturati!L59/Fatturati!J59,0)</f>
        <v>0</v>
      </c>
      <c r="D58" s="7">
        <f>IFERROR(Fatturati!M59/Fatturati!J59,0)</f>
        <v>0</v>
      </c>
      <c r="E58" s="7">
        <f>IFERROR(Fatturati!N59/Fatturati!J59,0)</f>
        <v>0</v>
      </c>
      <c r="F58" s="7">
        <f>IFERROR(Fatturati!O59/Fatturati!J59,0)</f>
        <v>0</v>
      </c>
      <c r="G58" s="7">
        <f>IFERROR(Fatturati!P59/Fatturati!J59,0)</f>
        <v>0</v>
      </c>
      <c r="H58" s="7">
        <f>IFERROR(Fatturati!Q59/Fatturati!J59,0)</f>
        <v>0</v>
      </c>
      <c r="I58" s="7">
        <f>IFERROR(Fatturati!R59/Fatturati!J59,0)</f>
        <v>0</v>
      </c>
      <c r="J58" s="7">
        <f>IFERROR(Fatturati!S59/Fatturati!J59,0)</f>
        <v>0</v>
      </c>
      <c r="K58" s="7">
        <f>IFERROR(Fatturati!T59/Fatturati!J59,0)</f>
        <v>0</v>
      </c>
      <c r="L58" s="7">
        <f>IFERROR(Fatturati!U59/Fatturati!J59,0)</f>
        <v>0</v>
      </c>
      <c r="M58" s="7">
        <f>IFERROR(Fatturati!V59/Fatturati!J59,0)</f>
        <v>0</v>
      </c>
      <c r="N58" s="2"/>
      <c r="O58" s="2"/>
      <c r="P58" s="2"/>
    </row>
    <row r="59" spans="1:16" x14ac:dyDescent="0.3">
      <c r="A59" s="18" t="str">
        <f>Fatturati!I60</f>
        <v>TECNOCONTROL</v>
      </c>
      <c r="B59" s="7">
        <f>IFERROR(Fatturati!K60/Fatturati!J60,0)</f>
        <v>0</v>
      </c>
      <c r="C59" s="7">
        <f>IFERROR(Fatturati!L60/Fatturati!J60,0)</f>
        <v>0</v>
      </c>
      <c r="D59" s="7">
        <f>IFERROR(Fatturati!M60/Fatturati!J60,0)</f>
        <v>0</v>
      </c>
      <c r="E59" s="7">
        <f>IFERROR(Fatturati!N60/Fatturati!J60,0)</f>
        <v>0</v>
      </c>
      <c r="F59" s="7">
        <f>IFERROR(Fatturati!O60/Fatturati!J60,0)</f>
        <v>0</v>
      </c>
      <c r="G59" s="7">
        <f>IFERROR(Fatturati!P60/Fatturati!J60,0)</f>
        <v>0</v>
      </c>
      <c r="H59" s="7">
        <f>IFERROR(Fatturati!Q60/Fatturati!J60,0)</f>
        <v>0</v>
      </c>
      <c r="I59" s="7">
        <f>IFERROR(Fatturati!R60/Fatturati!J60,0)</f>
        <v>0</v>
      </c>
      <c r="J59" s="7">
        <f>IFERROR(Fatturati!S60/Fatturati!J60,0)</f>
        <v>0</v>
      </c>
      <c r="K59" s="7">
        <f>IFERROR(Fatturati!T60/Fatturati!J60,0)</f>
        <v>0</v>
      </c>
      <c r="L59" s="7">
        <f>IFERROR(Fatturati!U60/Fatturati!J60,0)</f>
        <v>0</v>
      </c>
      <c r="M59" s="7">
        <f>IFERROR(Fatturati!V60/Fatturati!J60,0)</f>
        <v>0</v>
      </c>
      <c r="N59" s="2"/>
      <c r="O59" s="2"/>
      <c r="P59" s="2"/>
    </row>
    <row r="60" spans="1:16" x14ac:dyDescent="0.3">
      <c r="A60" s="18" t="str">
        <f>Fatturati!I61</f>
        <v xml:space="preserve">General Fittings </v>
      </c>
      <c r="B60" s="7">
        <f>IFERROR(Fatturati!K61/Fatturati!J61,0)</f>
        <v>0</v>
      </c>
      <c r="C60" s="7">
        <f>IFERROR(Fatturati!L61/Fatturati!J61,0)</f>
        <v>0</v>
      </c>
      <c r="D60" s="7">
        <f>IFERROR(Fatturati!M61/Fatturati!J61,0)</f>
        <v>0</v>
      </c>
      <c r="E60" s="7">
        <f>IFERROR(Fatturati!N61/Fatturati!J61,0)</f>
        <v>0</v>
      </c>
      <c r="F60" s="7">
        <f>IFERROR(Fatturati!O61/Fatturati!J61,0)</f>
        <v>0</v>
      </c>
      <c r="G60" s="7">
        <f>IFERROR(Fatturati!P61/Fatturati!J61,0)</f>
        <v>0</v>
      </c>
      <c r="H60" s="7">
        <f>IFERROR(Fatturati!Q61/Fatturati!J61,0)</f>
        <v>0</v>
      </c>
      <c r="I60" s="7">
        <f>IFERROR(Fatturati!R61/Fatturati!J61,0)</f>
        <v>0</v>
      </c>
      <c r="J60" s="7">
        <f>IFERROR(Fatturati!S61/Fatturati!J61,0)</f>
        <v>0</v>
      </c>
      <c r="K60" s="7">
        <f>IFERROR(Fatturati!T61/Fatturati!J61,0)</f>
        <v>0</v>
      </c>
      <c r="L60" s="7">
        <f>IFERROR(Fatturati!U61/Fatturati!J61,0)</f>
        <v>0</v>
      </c>
      <c r="M60" s="7">
        <f>IFERROR(Fatturati!V61/Fatturati!J61,0)</f>
        <v>0</v>
      </c>
      <c r="N60" s="2"/>
      <c r="O60" s="2"/>
      <c r="P60" s="2"/>
    </row>
    <row r="61" spans="1:16" x14ac:dyDescent="0.3">
      <c r="A61" s="18" t="str">
        <f>Fatturati!I62</f>
        <v xml:space="preserve">L'isolante K-Flex </v>
      </c>
      <c r="B61" s="7">
        <f>IFERROR(Fatturati!K62/Fatturati!J62,0)</f>
        <v>0</v>
      </c>
      <c r="C61" s="7">
        <f>IFERROR(Fatturati!L62/Fatturati!J62,0)</f>
        <v>0</v>
      </c>
      <c r="D61" s="7">
        <f>IFERROR(Fatturati!M62/Fatturati!J62,0)</f>
        <v>0</v>
      </c>
      <c r="E61" s="7">
        <f>IFERROR(Fatturati!N62/Fatturati!J62,0)</f>
        <v>0</v>
      </c>
      <c r="F61" s="7">
        <f>IFERROR(Fatturati!O62/Fatturati!J62,0)</f>
        <v>0</v>
      </c>
      <c r="G61" s="7">
        <f>IFERROR(Fatturati!P62/Fatturati!J62,0)</f>
        <v>0</v>
      </c>
      <c r="H61" s="7">
        <f>IFERROR(Fatturati!Q62/Fatturati!J62,0)</f>
        <v>0</v>
      </c>
      <c r="I61" s="7">
        <f>IFERROR(Fatturati!R62/Fatturati!J62,0)</f>
        <v>0</v>
      </c>
      <c r="J61" s="7">
        <f>IFERROR(Fatturati!S62/Fatturati!J62,0)</f>
        <v>0</v>
      </c>
      <c r="K61" s="7">
        <f>IFERROR(Fatturati!T62/Fatturati!J62,0)</f>
        <v>0</v>
      </c>
      <c r="L61" s="7">
        <f>IFERROR(Fatturati!U62/Fatturati!J62,0)</f>
        <v>0</v>
      </c>
      <c r="M61" s="7">
        <f>IFERROR(Fatturati!V62/Fatturati!J62,0)</f>
        <v>0</v>
      </c>
      <c r="N61" s="2"/>
      <c r="O61" s="2"/>
      <c r="P61" s="2"/>
    </row>
    <row r="62" spans="1:16" x14ac:dyDescent="0.3">
      <c r="A62" s="18" t="str">
        <f>Fatturati!I63</f>
        <v>Giacomini</v>
      </c>
      <c r="B62" s="7">
        <f>IFERROR(Fatturati!K63/Fatturati!J63,0)</f>
        <v>0</v>
      </c>
      <c r="C62" s="7">
        <f>IFERROR(Fatturati!L63/Fatturati!J63,0)</f>
        <v>0</v>
      </c>
      <c r="D62" s="7">
        <f>IFERROR(Fatturati!M63/Fatturati!J63,0)</f>
        <v>0</v>
      </c>
      <c r="E62" s="7">
        <f>IFERROR(Fatturati!N63/Fatturati!J63,0)</f>
        <v>0</v>
      </c>
      <c r="F62" s="7">
        <f>IFERROR(Fatturati!O63/Fatturati!J63,0)</f>
        <v>0</v>
      </c>
      <c r="G62" s="7">
        <f>IFERROR(Fatturati!P63/Fatturati!J63,0)</f>
        <v>0</v>
      </c>
      <c r="H62" s="7">
        <f>IFERROR(Fatturati!Q63/Fatturati!J63,0)</f>
        <v>0</v>
      </c>
      <c r="I62" s="7">
        <f>IFERROR(Fatturati!R63/Fatturati!J63,0)</f>
        <v>0</v>
      </c>
      <c r="J62" s="7">
        <f>IFERROR(Fatturati!S63/Fatturati!J63,0)</f>
        <v>0</v>
      </c>
      <c r="K62" s="7">
        <f>IFERROR(Fatturati!T63/Fatturati!J63,0)</f>
        <v>0</v>
      </c>
      <c r="L62" s="7">
        <f>IFERROR(Fatturati!U63/Fatturati!J63,0)</f>
        <v>0</v>
      </c>
      <c r="M62" s="7">
        <f>IFERROR(Fatturati!V63/Fatturati!J63,0)</f>
        <v>0</v>
      </c>
      <c r="N62" s="2"/>
      <c r="O62" s="2"/>
      <c r="P62" s="2"/>
    </row>
    <row r="63" spans="1:16" x14ac:dyDescent="0.3">
      <c r="A63" s="18" t="str">
        <f>Fatturati!I64</f>
        <v>Arblu</v>
      </c>
      <c r="B63" s="7">
        <f>IFERROR(Fatturati!K64/Fatturati!J64,0)</f>
        <v>0</v>
      </c>
      <c r="C63" s="7">
        <f>IFERROR(Fatturati!L64/Fatturati!J64,0)</f>
        <v>0</v>
      </c>
      <c r="D63" s="7">
        <f>IFERROR(Fatturati!M64/Fatturati!J64,0)</f>
        <v>0</v>
      </c>
      <c r="E63" s="7">
        <f>IFERROR(Fatturati!N64/Fatturati!J64,0)</f>
        <v>0</v>
      </c>
      <c r="F63" s="7">
        <f>IFERROR(Fatturati!O64/Fatturati!J64,0)</f>
        <v>0</v>
      </c>
      <c r="G63" s="7">
        <f>IFERROR(Fatturati!P64/Fatturati!J64,0)</f>
        <v>0</v>
      </c>
      <c r="H63" s="7">
        <f>IFERROR(Fatturati!Q64/Fatturati!J64,0)</f>
        <v>0</v>
      </c>
      <c r="I63" s="7">
        <f>IFERROR(Fatturati!R64/Fatturati!J64,0)</f>
        <v>0</v>
      </c>
      <c r="J63" s="7">
        <f>IFERROR(Fatturati!S64/Fatturati!J64,0)</f>
        <v>0</v>
      </c>
      <c r="K63" s="7">
        <f>IFERROR(Fatturati!T64/Fatturati!J64,0)</f>
        <v>0</v>
      </c>
      <c r="L63" s="7">
        <f>IFERROR(Fatturati!U64/Fatturati!J64,0)</f>
        <v>0</v>
      </c>
      <c r="M63" s="7">
        <f>IFERROR(Fatturati!V64/Fatturati!J64,0)</f>
        <v>0</v>
      </c>
      <c r="N63" s="2"/>
      <c r="O63" s="2"/>
      <c r="P63" s="2"/>
    </row>
    <row r="64" spans="1:16" x14ac:dyDescent="0.3">
      <c r="A64" s="18" t="str">
        <f>Fatturati!I65</f>
        <v>Giuseppe Tirinnanzi</v>
      </c>
      <c r="B64" s="7">
        <f>IFERROR(Fatturati!K65/Fatturati!J65,0)</f>
        <v>0</v>
      </c>
      <c r="C64" s="7">
        <f>IFERROR(Fatturati!L65/Fatturati!J65,0)</f>
        <v>0</v>
      </c>
      <c r="D64" s="7">
        <f>IFERROR(Fatturati!M65/Fatturati!J65,0)</f>
        <v>0</v>
      </c>
      <c r="E64" s="7">
        <f>IFERROR(Fatturati!N65/Fatturati!J65,0)</f>
        <v>0</v>
      </c>
      <c r="F64" s="7">
        <f>IFERROR(Fatturati!O65/Fatturati!J65,0)</f>
        <v>0</v>
      </c>
      <c r="G64" s="7">
        <f>IFERROR(Fatturati!P65/Fatturati!J65,0)</f>
        <v>0</v>
      </c>
      <c r="H64" s="7">
        <f>IFERROR(Fatturati!Q65/Fatturati!J65,0)</f>
        <v>0</v>
      </c>
      <c r="I64" s="7">
        <f>IFERROR(Fatturati!R65/Fatturati!J65,0)</f>
        <v>0</v>
      </c>
      <c r="J64" s="7">
        <f>IFERROR(Fatturati!S65/Fatturati!J65,0)</f>
        <v>0</v>
      </c>
      <c r="K64" s="7">
        <f>IFERROR(Fatturati!T65/Fatturati!J65,0)</f>
        <v>0</v>
      </c>
      <c r="L64" s="7">
        <f>IFERROR(Fatturati!U65/Fatturati!J65,0)</f>
        <v>0</v>
      </c>
      <c r="M64" s="7">
        <f>IFERROR(Fatturati!V65/Fatturati!J65,0)</f>
        <v>0</v>
      </c>
      <c r="N64" s="2"/>
      <c r="O64" s="2"/>
      <c r="P64" s="2"/>
    </row>
    <row r="65" spans="1:16" x14ac:dyDescent="0.3">
      <c r="A65" s="18" t="str">
        <f>Fatturati!I66</f>
        <v>Neoperl</v>
      </c>
      <c r="B65" s="7">
        <f>IFERROR(Fatturati!K66/Fatturati!J66,0)</f>
        <v>0</v>
      </c>
      <c r="C65" s="7">
        <f>IFERROR(Fatturati!L66/Fatturati!J66,0)</f>
        <v>0</v>
      </c>
      <c r="D65" s="7">
        <f>IFERROR(Fatturati!M66/Fatturati!J66,0)</f>
        <v>0</v>
      </c>
      <c r="E65" s="7">
        <f>IFERROR(Fatturati!N66/Fatturati!J66,0)</f>
        <v>0</v>
      </c>
      <c r="F65" s="7">
        <f>IFERROR(Fatturati!O66/Fatturati!J66,0)</f>
        <v>0</v>
      </c>
      <c r="G65" s="7">
        <f>IFERROR(Fatturati!P66/Fatturati!J66,0)</f>
        <v>0</v>
      </c>
      <c r="H65" s="7">
        <f>IFERROR(Fatturati!Q66/Fatturati!J66,0)</f>
        <v>0</v>
      </c>
      <c r="I65" s="7">
        <f>IFERROR(Fatturati!R66/Fatturati!J66,0)</f>
        <v>0</v>
      </c>
      <c r="J65" s="7">
        <f>IFERROR(Fatturati!S66/Fatturati!J66,0)</f>
        <v>0</v>
      </c>
      <c r="K65" s="7">
        <f>IFERROR(Fatturati!T66/Fatturati!J66,0)</f>
        <v>0</v>
      </c>
      <c r="L65" s="7">
        <f>IFERROR(Fatturati!U66/Fatturati!J66,0)</f>
        <v>0</v>
      </c>
      <c r="M65" s="7">
        <f>IFERROR(Fatturati!V66/Fatturati!J66,0)</f>
        <v>0</v>
      </c>
      <c r="N65" s="2"/>
      <c r="O65" s="2"/>
      <c r="P65" s="2"/>
    </row>
    <row r="66" spans="1:16" x14ac:dyDescent="0.3">
      <c r="A66" s="18" t="str">
        <f>Fatturati!I67</f>
        <v xml:space="preserve">Bernasconi </v>
      </c>
      <c r="B66" s="7">
        <f>IFERROR(Fatturati!K67/Fatturati!J67,0)</f>
        <v>0</v>
      </c>
      <c r="C66" s="7">
        <f>IFERROR(Fatturati!L67/Fatturati!J67,0)</f>
        <v>0</v>
      </c>
      <c r="D66" s="7">
        <f>IFERROR(Fatturati!M67/Fatturati!J67,0)</f>
        <v>0</v>
      </c>
      <c r="E66" s="7">
        <f>IFERROR(Fatturati!N67/Fatturati!J67,0)</f>
        <v>0</v>
      </c>
      <c r="F66" s="7">
        <f>IFERROR(Fatturati!O67/Fatturati!J67,0)</f>
        <v>0</v>
      </c>
      <c r="G66" s="7">
        <f>IFERROR(Fatturati!P67/Fatturati!J67,0)</f>
        <v>0</v>
      </c>
      <c r="H66" s="7">
        <f>IFERROR(Fatturati!Q67/Fatturati!J67,0)</f>
        <v>0</v>
      </c>
      <c r="I66" s="7">
        <f>IFERROR(Fatturati!R67/Fatturati!J67,0)</f>
        <v>0</v>
      </c>
      <c r="J66" s="7">
        <f>IFERROR(Fatturati!S67/Fatturati!J67,0)</f>
        <v>0</v>
      </c>
      <c r="K66" s="7">
        <f>IFERROR(Fatturati!T67/Fatturati!J67,0)</f>
        <v>0</v>
      </c>
      <c r="L66" s="7">
        <f>IFERROR(Fatturati!U67/Fatturati!J67,0)</f>
        <v>0</v>
      </c>
      <c r="M66" s="7">
        <f>IFERROR(Fatturati!V67/Fatturati!J67,0)</f>
        <v>0</v>
      </c>
      <c r="N66" s="2"/>
      <c r="O66" s="2"/>
      <c r="P66" s="2"/>
    </row>
    <row r="67" spans="1:16" x14ac:dyDescent="0.3">
      <c r="A67" s="18" t="str">
        <f>Fatturati!I68</f>
        <v>Bwt/Cillichemie</v>
      </c>
      <c r="B67" s="7">
        <f>IFERROR(Fatturati!K68/Fatturati!J68,0)</f>
        <v>0</v>
      </c>
      <c r="C67" s="7">
        <f>IFERROR(Fatturati!L68/Fatturati!J68,0)</f>
        <v>0</v>
      </c>
      <c r="D67" s="7">
        <f>IFERROR(Fatturati!M68/Fatturati!J68,0)</f>
        <v>0</v>
      </c>
      <c r="E67" s="7">
        <f>IFERROR(Fatturati!N68/Fatturati!J68,0)</f>
        <v>0</v>
      </c>
      <c r="F67" s="7">
        <f>IFERROR(Fatturati!O68/Fatturati!J68,0)</f>
        <v>0</v>
      </c>
      <c r="G67" s="7">
        <f>IFERROR(Fatturati!P68/Fatturati!J68,0)</f>
        <v>0</v>
      </c>
      <c r="H67" s="7">
        <f>IFERROR(Fatturati!Q68/Fatturati!J68,0)</f>
        <v>0</v>
      </c>
      <c r="I67" s="7">
        <f>IFERROR(Fatturati!R68/Fatturati!J68,0)</f>
        <v>0</v>
      </c>
      <c r="J67" s="7">
        <f>IFERROR(Fatturati!S68/Fatturati!J68,0)</f>
        <v>0</v>
      </c>
      <c r="K67" s="7">
        <f>IFERROR(Fatturati!T68/Fatturati!J68,0)</f>
        <v>0</v>
      </c>
      <c r="L67" s="7">
        <f>IFERROR(Fatturati!U68/Fatturati!J68,0)</f>
        <v>0</v>
      </c>
      <c r="M67" s="7">
        <f>IFERROR(Fatturati!V68/Fatturati!J68,0)</f>
        <v>0</v>
      </c>
      <c r="N67" s="2"/>
      <c r="O67" s="2"/>
      <c r="P67" s="2"/>
    </row>
    <row r="68" spans="1:16" x14ac:dyDescent="0.3">
      <c r="A68" s="18" t="str">
        <f>Fatturati!I69</f>
        <v>Cuprumfoma</v>
      </c>
      <c r="B68" s="7">
        <f>IFERROR(Fatturati!K69/Fatturati!J69,0)</f>
        <v>0</v>
      </c>
      <c r="C68" s="7">
        <f>IFERROR(Fatturati!L69/Fatturati!J69,0)</f>
        <v>0</v>
      </c>
      <c r="D68" s="7">
        <f>IFERROR(Fatturati!M69/Fatturati!J69,0)</f>
        <v>0</v>
      </c>
      <c r="E68" s="7">
        <f>IFERROR(Fatturati!N69/Fatturati!J69,0)</f>
        <v>0</v>
      </c>
      <c r="F68" s="7">
        <f>IFERROR(Fatturati!O69/Fatturati!J69,0)</f>
        <v>0</v>
      </c>
      <c r="G68" s="7">
        <f>IFERROR(Fatturati!P69/Fatturati!J69,0)</f>
        <v>0</v>
      </c>
      <c r="H68" s="7">
        <f>IFERROR(Fatturati!Q69/Fatturati!J69,0)</f>
        <v>0</v>
      </c>
      <c r="I68" s="7">
        <f>IFERROR(Fatturati!R69/Fatturati!J69,0)</f>
        <v>0</v>
      </c>
      <c r="J68" s="7">
        <f>IFERROR(Fatturati!S69/Fatturati!J69,0)</f>
        <v>0</v>
      </c>
      <c r="K68" s="7">
        <f>IFERROR(Fatturati!T69/Fatturati!J69,0)</f>
        <v>0</v>
      </c>
      <c r="L68" s="7">
        <f>IFERROR(Fatturati!U69/Fatturati!J69,0)</f>
        <v>0</v>
      </c>
      <c r="M68" s="7">
        <f>IFERROR(Fatturati!V69/Fatturati!J69,0)</f>
        <v>0</v>
      </c>
      <c r="N68" s="2"/>
      <c r="O68" s="2"/>
      <c r="P68" s="2"/>
    </row>
    <row r="69" spans="1:16" x14ac:dyDescent="0.3">
      <c r="A69" s="18" t="str">
        <f>Fatturati!I70</f>
        <v>Paini</v>
      </c>
      <c r="B69" s="7">
        <f>IFERROR(Fatturati!K70/Fatturati!J70,0)</f>
        <v>0</v>
      </c>
      <c r="C69" s="7">
        <f>IFERROR(Fatturati!L70/Fatturati!J70,0)</f>
        <v>0</v>
      </c>
      <c r="D69" s="7">
        <f>IFERROR(Fatturati!M70/Fatturati!J70,0)</f>
        <v>0</v>
      </c>
      <c r="E69" s="7">
        <f>IFERROR(Fatturati!N70/Fatturati!J70,0)</f>
        <v>0</v>
      </c>
      <c r="F69" s="7">
        <f>IFERROR(Fatturati!O70/Fatturati!J70,0)</f>
        <v>0</v>
      </c>
      <c r="G69" s="7">
        <f>IFERROR(Fatturati!P70/Fatturati!J70,0)</f>
        <v>0</v>
      </c>
      <c r="H69" s="7">
        <f>IFERROR(Fatturati!Q70/Fatturati!J70,0)</f>
        <v>0</v>
      </c>
      <c r="I69" s="7">
        <f>IFERROR(Fatturati!R70/Fatturati!J70,0)</f>
        <v>0</v>
      </c>
      <c r="J69" s="7">
        <f>IFERROR(Fatturati!S70/Fatturati!J70,0)</f>
        <v>0</v>
      </c>
      <c r="K69" s="7">
        <f>IFERROR(Fatturati!T70/Fatturati!J70,0)</f>
        <v>0</v>
      </c>
      <c r="L69" s="7">
        <f>IFERROR(Fatturati!U70/Fatturati!J70,0)</f>
        <v>0</v>
      </c>
      <c r="M69" s="7">
        <f>IFERROR(Fatturati!V70/Fatturati!J70,0)</f>
        <v>0</v>
      </c>
      <c r="N69" s="2"/>
      <c r="O69" s="2"/>
      <c r="P69" s="2"/>
    </row>
    <row r="70" spans="1:16" x14ac:dyDescent="0.3">
      <c r="A70" s="18" t="str">
        <f>Fatturati!I71</f>
        <v>Griffon - Bostik</v>
      </c>
      <c r="B70" s="7">
        <f>IFERROR(Fatturati!K71/Fatturati!J71,0)</f>
        <v>0</v>
      </c>
      <c r="C70" s="7">
        <f>IFERROR(Fatturati!L71/Fatturati!J71,0)</f>
        <v>0</v>
      </c>
      <c r="D70" s="7">
        <f>IFERROR(Fatturati!M71/Fatturati!J71,0)</f>
        <v>0</v>
      </c>
      <c r="E70" s="7">
        <f>IFERROR(Fatturati!N71/Fatturati!J71,0)</f>
        <v>0</v>
      </c>
      <c r="F70" s="7">
        <f>IFERROR(Fatturati!O71/Fatturati!J71,0)</f>
        <v>0</v>
      </c>
      <c r="G70" s="7">
        <f>IFERROR(Fatturati!P71/Fatturati!J71,0)</f>
        <v>0</v>
      </c>
      <c r="H70" s="7">
        <f>IFERROR(Fatturati!Q71/Fatturati!J71,0)</f>
        <v>0</v>
      </c>
      <c r="I70" s="7">
        <f>IFERROR(Fatturati!R71/Fatturati!J71,0)</f>
        <v>0</v>
      </c>
      <c r="J70" s="7">
        <f>IFERROR(Fatturati!S71/Fatturati!J71,0)</f>
        <v>0</v>
      </c>
      <c r="K70" s="7">
        <f>IFERROR(Fatturati!T71/Fatturati!J71,0)</f>
        <v>0</v>
      </c>
      <c r="L70" s="7">
        <f>IFERROR(Fatturati!U71/Fatturati!J71,0)</f>
        <v>0</v>
      </c>
      <c r="M70" s="7">
        <f>IFERROR(Fatturati!V71/Fatturati!J71,0)</f>
        <v>0</v>
      </c>
      <c r="N70" s="2"/>
      <c r="O70" s="2"/>
      <c r="P70" s="2"/>
    </row>
    <row r="71" spans="1:16" x14ac:dyDescent="0.3">
      <c r="A71" s="18" t="str">
        <f>Fatturati!I72</f>
        <v>Planus</v>
      </c>
      <c r="B71" s="7">
        <f>IFERROR(Fatturati!K72/Fatturati!J72,0)</f>
        <v>0</v>
      </c>
      <c r="C71" s="7">
        <f>IFERROR(Fatturati!L72/Fatturati!J72,0)</f>
        <v>0</v>
      </c>
      <c r="D71" s="7">
        <f>IFERROR(Fatturati!M72/Fatturati!J72,0)</f>
        <v>0</v>
      </c>
      <c r="E71" s="7">
        <f>IFERROR(Fatturati!N72/Fatturati!J72,0)</f>
        <v>0</v>
      </c>
      <c r="F71" s="7">
        <f>IFERROR(Fatturati!O72/Fatturati!J72,0)</f>
        <v>0</v>
      </c>
      <c r="G71" s="7">
        <f>IFERROR(Fatturati!P72/Fatturati!J72,0)</f>
        <v>0</v>
      </c>
      <c r="H71" s="7">
        <f>IFERROR(Fatturati!Q72/Fatturati!J72,0)</f>
        <v>0</v>
      </c>
      <c r="I71" s="7">
        <f>IFERROR(Fatturati!R72/Fatturati!J72,0)</f>
        <v>0</v>
      </c>
      <c r="J71" s="7">
        <f>IFERROR(Fatturati!S72/Fatturati!J72,0)</f>
        <v>0</v>
      </c>
      <c r="K71" s="7">
        <f>IFERROR(Fatturati!T72/Fatturati!J72,0)</f>
        <v>0</v>
      </c>
      <c r="L71" s="7">
        <f>IFERROR(Fatturati!U72/Fatturati!J72,0)</f>
        <v>0</v>
      </c>
      <c r="M71" s="7">
        <f>IFERROR(Fatturati!V72/Fatturati!J72,0)</f>
        <v>0</v>
      </c>
      <c r="N71" s="2"/>
      <c r="O71" s="2"/>
      <c r="P71" s="2"/>
    </row>
    <row r="72" spans="1:16" x14ac:dyDescent="0.3">
      <c r="A72" s="18" t="str">
        <f>Fatturati!I73</f>
        <v>Grohe</v>
      </c>
      <c r="B72" s="7">
        <f>IFERROR(Fatturati!K73/Fatturati!J73,0)</f>
        <v>0</v>
      </c>
      <c r="C72" s="7">
        <f>IFERROR(Fatturati!L73/Fatturati!J73,0)</f>
        <v>0</v>
      </c>
      <c r="D72" s="7">
        <f>IFERROR(Fatturati!M73/Fatturati!J73,0)</f>
        <v>0</v>
      </c>
      <c r="E72" s="7">
        <f>IFERROR(Fatturati!N73/Fatturati!J73,0)</f>
        <v>0</v>
      </c>
      <c r="F72" s="7">
        <f>IFERROR(Fatturati!O73/Fatturati!J73,0)</f>
        <v>0</v>
      </c>
      <c r="G72" s="7">
        <f>IFERROR(Fatturati!P73/Fatturati!J73,0)</f>
        <v>0</v>
      </c>
      <c r="H72" s="7">
        <f>IFERROR(Fatturati!Q73/Fatturati!J73,0)</f>
        <v>0</v>
      </c>
      <c r="I72" s="7">
        <f>IFERROR(Fatturati!R73/Fatturati!J73,0)</f>
        <v>0</v>
      </c>
      <c r="J72" s="7">
        <f>IFERROR(Fatturati!S73/Fatturati!J73,0)</f>
        <v>0</v>
      </c>
      <c r="K72" s="7">
        <f>IFERROR(Fatturati!T73/Fatturati!J73,0)</f>
        <v>0</v>
      </c>
      <c r="L72" s="7">
        <f>IFERROR(Fatturati!U73/Fatturati!J73,0)</f>
        <v>0</v>
      </c>
      <c r="M72" s="7">
        <f>IFERROR(Fatturati!V73/Fatturati!J73,0)</f>
        <v>0</v>
      </c>
      <c r="N72" s="2"/>
      <c r="O72" s="2"/>
      <c r="P72" s="2"/>
    </row>
    <row r="73" spans="1:16" x14ac:dyDescent="0.3">
      <c r="A73" s="18" t="str">
        <f>Fatturati!I74</f>
        <v xml:space="preserve">Raccorderie Metalliche  </v>
      </c>
      <c r="B73" s="7">
        <f>IFERROR(Fatturati!K74/Fatturati!J74,0)</f>
        <v>0</v>
      </c>
      <c r="C73" s="7">
        <f>IFERROR(Fatturati!L74/Fatturati!J74,0)</f>
        <v>0</v>
      </c>
      <c r="D73" s="7">
        <f>IFERROR(Fatturati!M74/Fatturati!J74,0)</f>
        <v>0</v>
      </c>
      <c r="E73" s="7">
        <f>IFERROR(Fatturati!N74/Fatturati!J74,0)</f>
        <v>0</v>
      </c>
      <c r="F73" s="7">
        <f>IFERROR(Fatturati!O74/Fatturati!J74,0)</f>
        <v>0</v>
      </c>
      <c r="G73" s="7">
        <f>IFERROR(Fatturati!P74/Fatturati!J74,0)</f>
        <v>0</v>
      </c>
      <c r="H73" s="7">
        <f>IFERROR(Fatturati!Q74/Fatturati!J74,0)</f>
        <v>0</v>
      </c>
      <c r="I73" s="7">
        <f>IFERROR(Fatturati!R74/Fatturati!J74,0)</f>
        <v>0</v>
      </c>
      <c r="J73" s="7">
        <f>IFERROR(Fatturati!S74/Fatturati!J74,0)</f>
        <v>0</v>
      </c>
      <c r="K73" s="7">
        <f>IFERROR(Fatturati!T74/Fatturati!J74,0)</f>
        <v>0</v>
      </c>
      <c r="L73" s="7">
        <f>IFERROR(Fatturati!U74/Fatturati!J74,0)</f>
        <v>0</v>
      </c>
      <c r="M73" s="7">
        <f>IFERROR(Fatturati!V74/Fatturati!J74,0)</f>
        <v>0</v>
      </c>
      <c r="N73" s="2"/>
      <c r="O73" s="2"/>
      <c r="P73" s="2"/>
    </row>
    <row r="74" spans="1:16" x14ac:dyDescent="0.3">
      <c r="A74" s="18" t="str">
        <f>Fatturati!I75</f>
        <v>Gruppo Salteco</v>
      </c>
      <c r="B74" s="7">
        <f>IFERROR(Fatturati!K75/Fatturati!J75,0)</f>
        <v>0</v>
      </c>
      <c r="C74" s="7">
        <f>IFERROR(Fatturati!L75/Fatturati!J75,0)</f>
        <v>0</v>
      </c>
      <c r="D74" s="7">
        <f>IFERROR(Fatturati!M75/Fatturati!J75,0)</f>
        <v>0</v>
      </c>
      <c r="E74" s="7">
        <f>IFERROR(Fatturati!N75/Fatturati!J75,0)</f>
        <v>0</v>
      </c>
      <c r="F74" s="7">
        <f>IFERROR(Fatturati!O75/Fatturati!J75,0)</f>
        <v>0</v>
      </c>
      <c r="G74" s="7">
        <f>IFERROR(Fatturati!P75/Fatturati!J75,0)</f>
        <v>0</v>
      </c>
      <c r="H74" s="7">
        <f>IFERROR(Fatturati!Q75/Fatturati!J75,0)</f>
        <v>0</v>
      </c>
      <c r="I74" s="7">
        <f>IFERROR(Fatturati!R75/Fatturati!J75,0)</f>
        <v>0</v>
      </c>
      <c r="J74" s="7">
        <f>IFERROR(Fatturati!S75/Fatturati!J75,0)</f>
        <v>0</v>
      </c>
      <c r="K74" s="7">
        <f>IFERROR(Fatturati!T75/Fatturati!J75,0)</f>
        <v>0</v>
      </c>
      <c r="L74" s="7">
        <f>IFERROR(Fatturati!U75/Fatturati!J75,0)</f>
        <v>0</v>
      </c>
      <c r="M74" s="7">
        <f>IFERROR(Fatturati!V75/Fatturati!J75,0)</f>
        <v>0</v>
      </c>
      <c r="N74" s="2"/>
      <c r="O74" s="2"/>
      <c r="P74" s="2"/>
    </row>
    <row r="75" spans="1:16" x14ac:dyDescent="0.3">
      <c r="A75" s="18" t="str">
        <f>Fatturati!I76</f>
        <v>Rems</v>
      </c>
      <c r="B75" s="7">
        <f>IFERROR(Fatturati!K76/Fatturati!J76,0)</f>
        <v>0</v>
      </c>
      <c r="C75" s="7">
        <f>IFERROR(Fatturati!L76/Fatturati!J76,0)</f>
        <v>0</v>
      </c>
      <c r="D75" s="7">
        <f>IFERROR(Fatturati!M76/Fatturati!J76,0)</f>
        <v>0</v>
      </c>
      <c r="E75" s="7">
        <f>IFERROR(Fatturati!N76/Fatturati!J76,0)</f>
        <v>0</v>
      </c>
      <c r="F75" s="7">
        <f>IFERROR(Fatturati!O76/Fatturati!J76,0)</f>
        <v>0</v>
      </c>
      <c r="G75" s="7">
        <f>IFERROR(Fatturati!P76/Fatturati!J76,0)</f>
        <v>0</v>
      </c>
      <c r="H75" s="7">
        <f>IFERROR(Fatturati!Q76/Fatturati!J76,0)</f>
        <v>0</v>
      </c>
      <c r="I75" s="7">
        <f>IFERROR(Fatturati!R76/Fatturati!J76,0)</f>
        <v>0</v>
      </c>
      <c r="J75" s="7">
        <f>IFERROR(Fatturati!S76/Fatturati!J76,0)</f>
        <v>0</v>
      </c>
      <c r="K75" s="7">
        <f>IFERROR(Fatturati!T76/Fatturati!J76,0)</f>
        <v>0</v>
      </c>
      <c r="L75" s="7">
        <f>IFERROR(Fatturati!U76/Fatturati!J76,0)</f>
        <v>0</v>
      </c>
      <c r="M75" s="7">
        <f>IFERROR(Fatturati!V76/Fatturati!J76,0)</f>
        <v>0</v>
      </c>
      <c r="N75" s="2"/>
      <c r="O75" s="2"/>
      <c r="P75" s="2"/>
    </row>
    <row r="76" spans="1:16" x14ac:dyDescent="0.3">
      <c r="A76" s="18" t="str">
        <f>Fatturati!I77</f>
        <v>Arbi Arredobagno</v>
      </c>
      <c r="B76" s="7">
        <f>IFERROR(Fatturati!K77/Fatturati!J77,0)</f>
        <v>0</v>
      </c>
      <c r="C76" s="7">
        <f>IFERROR(Fatturati!L77/Fatturati!J77,0)</f>
        <v>0</v>
      </c>
      <c r="D76" s="7">
        <f>IFERROR(Fatturati!M77/Fatturati!J77,0)</f>
        <v>0</v>
      </c>
      <c r="E76" s="7">
        <f>IFERROR(Fatturati!N77/Fatturati!J77,0)</f>
        <v>0</v>
      </c>
      <c r="F76" s="7">
        <f>IFERROR(Fatturati!O77/Fatturati!J77,0)</f>
        <v>0</v>
      </c>
      <c r="G76" s="7">
        <f>IFERROR(Fatturati!P77/Fatturati!J77,0)</f>
        <v>0</v>
      </c>
      <c r="H76" s="7">
        <f>IFERROR(Fatturati!Q77/Fatturati!J77,0)</f>
        <v>0</v>
      </c>
      <c r="I76" s="7">
        <f>IFERROR(Fatturati!R77/Fatturati!J77,0)</f>
        <v>0</v>
      </c>
      <c r="J76" s="7">
        <f>IFERROR(Fatturati!S77/Fatturati!J77,0)</f>
        <v>0</v>
      </c>
      <c r="K76" s="7">
        <f>IFERROR(Fatturati!T77/Fatturati!J77,0)</f>
        <v>0</v>
      </c>
      <c r="L76" s="7">
        <f>IFERROR(Fatturati!U77/Fatturati!J77,0)</f>
        <v>0</v>
      </c>
      <c r="M76" s="7">
        <f>IFERROR(Fatturati!V77/Fatturati!J77,0)</f>
        <v>0</v>
      </c>
      <c r="N76" s="2"/>
      <c r="O76" s="2"/>
      <c r="P76" s="2"/>
    </row>
    <row r="77" spans="1:16" x14ac:dyDescent="0.3">
      <c r="A77" s="18" t="str">
        <f>Fatturati!I78</f>
        <v>Rizzo Aquae</v>
      </c>
      <c r="B77" s="7">
        <f>IFERROR(Fatturati!K78/Fatturati!J78,0)</f>
        <v>0</v>
      </c>
      <c r="C77" s="7">
        <f>IFERROR(Fatturati!L78/Fatturati!J78,0)</f>
        <v>0</v>
      </c>
      <c r="D77" s="7">
        <f>IFERROR(Fatturati!M78/Fatturati!J78,0)</f>
        <v>0</v>
      </c>
      <c r="E77" s="7">
        <f>IFERROR(Fatturati!N78/Fatturati!J78,0)</f>
        <v>0</v>
      </c>
      <c r="F77" s="7">
        <f>IFERROR(Fatturati!O78/Fatturati!J78,0)</f>
        <v>0</v>
      </c>
      <c r="G77" s="7">
        <f>IFERROR(Fatturati!P78/Fatturati!J78,0)</f>
        <v>0</v>
      </c>
      <c r="H77" s="7">
        <f>IFERROR(Fatturati!Q78/Fatturati!J78,0)</f>
        <v>0</v>
      </c>
      <c r="I77" s="7">
        <f>IFERROR(Fatturati!R78/Fatturati!J78,0)</f>
        <v>0</v>
      </c>
      <c r="J77" s="7">
        <f>IFERROR(Fatturati!S78/Fatturati!J78,0)</f>
        <v>0</v>
      </c>
      <c r="K77" s="7">
        <f>IFERROR(Fatturati!T78/Fatturati!J78,0)</f>
        <v>0</v>
      </c>
      <c r="L77" s="7">
        <f>IFERROR(Fatturati!U78/Fatturati!J78,0)</f>
        <v>0</v>
      </c>
      <c r="M77" s="7">
        <f>IFERROR(Fatturati!V78/Fatturati!J78,0)</f>
        <v>0</v>
      </c>
      <c r="N77" s="2"/>
      <c r="O77" s="2"/>
      <c r="P77" s="2"/>
    </row>
    <row r="78" spans="1:16" x14ac:dyDescent="0.3">
      <c r="A78" s="18" t="str">
        <f>Fatturati!I79</f>
        <v>Beza</v>
      </c>
      <c r="B78" s="7">
        <f>IFERROR(Fatturati!K79/Fatturati!J79,0)</f>
        <v>0</v>
      </c>
      <c r="C78" s="7">
        <f>IFERROR(Fatturati!L79/Fatturati!J79,0)</f>
        <v>0</v>
      </c>
      <c r="D78" s="7">
        <f>IFERROR(Fatturati!M79/Fatturati!J79,0)</f>
        <v>0</v>
      </c>
      <c r="E78" s="7">
        <f>IFERROR(Fatturati!N79/Fatturati!J79,0)</f>
        <v>0</v>
      </c>
      <c r="F78" s="7">
        <f>IFERROR(Fatturati!O79/Fatturati!J79,0)</f>
        <v>0</v>
      </c>
      <c r="G78" s="7">
        <f>IFERROR(Fatturati!P79/Fatturati!J79,0)</f>
        <v>0</v>
      </c>
      <c r="H78" s="7">
        <f>IFERROR(Fatturati!Q79/Fatturati!J79,0)</f>
        <v>0</v>
      </c>
      <c r="I78" s="7">
        <f>IFERROR(Fatturati!R79/Fatturati!J79,0)</f>
        <v>0</v>
      </c>
      <c r="J78" s="7">
        <f>IFERROR(Fatturati!S79/Fatturati!J79,0)</f>
        <v>0</v>
      </c>
      <c r="K78" s="7">
        <f>IFERROR(Fatturati!T79/Fatturati!J79,0)</f>
        <v>0</v>
      </c>
      <c r="L78" s="7">
        <f>IFERROR(Fatturati!U79/Fatturati!J79,0)</f>
        <v>0</v>
      </c>
      <c r="M78" s="7">
        <f>IFERROR(Fatturati!V79/Fatturati!J79,0)</f>
        <v>0</v>
      </c>
      <c r="N78" s="2"/>
      <c r="O78" s="2"/>
      <c r="P78" s="2"/>
    </row>
    <row r="79" spans="1:16" x14ac:dyDescent="0.3">
      <c r="A79" s="18" t="str">
        <f>Fatturati!I80</f>
        <v>Royo</v>
      </c>
      <c r="B79" s="7">
        <f>IFERROR(Fatturati!K80/Fatturati!J80,0)</f>
        <v>0</v>
      </c>
      <c r="C79" s="7">
        <f>IFERROR(Fatturati!L80/Fatturati!J80,0)</f>
        <v>0</v>
      </c>
      <c r="D79" s="7">
        <f>IFERROR(Fatturati!M80/Fatturati!J80,0)</f>
        <v>0</v>
      </c>
      <c r="E79" s="7">
        <f>IFERROR(Fatturati!N80/Fatturati!J80,0)</f>
        <v>0</v>
      </c>
      <c r="F79" s="7">
        <f>IFERROR(Fatturati!O80/Fatturati!J80,0)</f>
        <v>0</v>
      </c>
      <c r="G79" s="7">
        <f>IFERROR(Fatturati!P80/Fatturati!J80,0)</f>
        <v>0</v>
      </c>
      <c r="H79" s="7">
        <f>IFERROR(Fatturati!Q80/Fatturati!J80,0)</f>
        <v>0</v>
      </c>
      <c r="I79" s="7">
        <f>IFERROR(Fatturati!R80/Fatturati!J80,0)</f>
        <v>0</v>
      </c>
      <c r="J79" s="7">
        <f>IFERROR(Fatturati!S80/Fatturati!J80,0)</f>
        <v>0</v>
      </c>
      <c r="K79" s="7">
        <f>IFERROR(Fatturati!T80/Fatturati!J80,0)</f>
        <v>0</v>
      </c>
      <c r="L79" s="7">
        <f>IFERROR(Fatturati!U80/Fatturati!J80,0)</f>
        <v>0</v>
      </c>
      <c r="M79" s="7">
        <f>IFERROR(Fatturati!V80/Fatturati!J80,0)</f>
        <v>0</v>
      </c>
      <c r="N79" s="2"/>
      <c r="O79" s="2"/>
      <c r="P79" s="2"/>
    </row>
    <row r="80" spans="1:16" x14ac:dyDescent="0.3">
      <c r="A80" s="18" t="str">
        <f>Fatturati!I81</f>
        <v>Ideal Standard</v>
      </c>
      <c r="B80" s="7">
        <f>IFERROR(Fatturati!K81/Fatturati!J81,0)</f>
        <v>0</v>
      </c>
      <c r="C80" s="7">
        <f>IFERROR(Fatturati!L81/Fatturati!J81,0)</f>
        <v>0</v>
      </c>
      <c r="D80" s="7">
        <f>IFERROR(Fatturati!M81/Fatturati!J81,0)</f>
        <v>0</v>
      </c>
      <c r="E80" s="7">
        <f>IFERROR(Fatturati!N81/Fatturati!J81,0)</f>
        <v>0</v>
      </c>
      <c r="F80" s="7">
        <f>IFERROR(Fatturati!O81/Fatturati!J81,0)</f>
        <v>0</v>
      </c>
      <c r="G80" s="7">
        <f>IFERROR(Fatturati!P81/Fatturati!J81,0)</f>
        <v>0</v>
      </c>
      <c r="H80" s="7">
        <f>IFERROR(Fatturati!Q81/Fatturati!J81,0)</f>
        <v>0</v>
      </c>
      <c r="I80" s="7">
        <f>IFERROR(Fatturati!R81/Fatturati!J81,0)</f>
        <v>0</v>
      </c>
      <c r="J80" s="7">
        <f>IFERROR(Fatturati!S81/Fatturati!J81,0)</f>
        <v>0</v>
      </c>
      <c r="K80" s="7">
        <f>IFERROR(Fatturati!T81/Fatturati!J81,0)</f>
        <v>0</v>
      </c>
      <c r="L80" s="7">
        <f>IFERROR(Fatturati!U81/Fatturati!J81,0)</f>
        <v>0</v>
      </c>
      <c r="M80" s="7">
        <f>IFERROR(Fatturati!V81/Fatturati!J81,0)</f>
        <v>0</v>
      </c>
      <c r="N80" s="2"/>
      <c r="O80" s="2"/>
      <c r="P80" s="2"/>
    </row>
    <row r="81" spans="1:16" x14ac:dyDescent="0.3">
      <c r="A81" s="18" t="str">
        <f>Fatturati!I82</f>
        <v>Sabiana</v>
      </c>
      <c r="B81" s="7">
        <f>IFERROR(Fatturati!K82/Fatturati!J82,0)</f>
        <v>0</v>
      </c>
      <c r="C81" s="7">
        <f>IFERROR(Fatturati!L82/Fatturati!J82,0)</f>
        <v>0</v>
      </c>
      <c r="D81" s="7">
        <f>IFERROR(Fatturati!M82/Fatturati!J82,0)</f>
        <v>0</v>
      </c>
      <c r="E81" s="7">
        <f>IFERROR(Fatturati!N82/Fatturati!J82,0)</f>
        <v>0</v>
      </c>
      <c r="F81" s="7">
        <f>IFERROR(Fatturati!O82/Fatturati!J82,0)</f>
        <v>0</v>
      </c>
      <c r="G81" s="7">
        <f>IFERROR(Fatturati!P82/Fatturati!J82,0)</f>
        <v>0</v>
      </c>
      <c r="H81" s="7">
        <f>IFERROR(Fatturati!Q82/Fatturati!J82,0)</f>
        <v>0</v>
      </c>
      <c r="I81" s="7">
        <f>IFERROR(Fatturati!R82/Fatturati!J82,0)</f>
        <v>0</v>
      </c>
      <c r="J81" s="7">
        <f>IFERROR(Fatturati!S82/Fatturati!J82,0)</f>
        <v>0</v>
      </c>
      <c r="K81" s="7">
        <f>IFERROR(Fatturati!T82/Fatturati!J82,0)</f>
        <v>0</v>
      </c>
      <c r="L81" s="7">
        <f>IFERROR(Fatturati!U82/Fatturati!J82,0)</f>
        <v>0</v>
      </c>
      <c r="M81" s="7">
        <f>IFERROR(Fatturati!V82/Fatturati!J82,0)</f>
        <v>0</v>
      </c>
      <c r="N81" s="2"/>
      <c r="O81" s="2"/>
      <c r="P81" s="2"/>
    </row>
    <row r="82" spans="1:16" x14ac:dyDescent="0.3">
      <c r="A82" s="18" t="str">
        <f>Fatturati!I83</f>
        <v xml:space="preserve">Va-Albertoni </v>
      </c>
      <c r="B82" s="7">
        <f>IFERROR(Fatturati!K83/Fatturati!J83,0)</f>
        <v>0</v>
      </c>
      <c r="C82" s="7">
        <f>IFERROR(Fatturati!L83/Fatturati!J83,0)</f>
        <v>0</v>
      </c>
      <c r="D82" s="7">
        <f>IFERROR(Fatturati!M83/Fatturati!J83,0)</f>
        <v>0</v>
      </c>
      <c r="E82" s="7">
        <f>IFERROR(Fatturati!N83/Fatturati!J83,0)</f>
        <v>0</v>
      </c>
      <c r="F82" s="7">
        <f>IFERROR(Fatturati!O83/Fatturati!J83,0)</f>
        <v>0</v>
      </c>
      <c r="G82" s="7">
        <f>IFERROR(Fatturati!P83/Fatturati!J83,0)</f>
        <v>0</v>
      </c>
      <c r="H82" s="7">
        <f>IFERROR(Fatturati!Q83/Fatturati!J83,0)</f>
        <v>0</v>
      </c>
      <c r="I82" s="7">
        <f>IFERROR(Fatturati!R83/Fatturati!J83,0)</f>
        <v>0</v>
      </c>
      <c r="J82" s="7">
        <f>IFERROR(Fatturati!S83/Fatturati!J83,0)</f>
        <v>0</v>
      </c>
      <c r="K82" s="7">
        <f>IFERROR(Fatturati!T83/Fatturati!J83,0)</f>
        <v>0</v>
      </c>
      <c r="L82" s="7">
        <f>IFERROR(Fatturati!U83/Fatturati!J83,0)</f>
        <v>0</v>
      </c>
      <c r="M82" s="7">
        <f>IFERROR(Fatturati!V83/Fatturati!J83,0)</f>
        <v>0</v>
      </c>
      <c r="N82" s="2"/>
      <c r="O82" s="2"/>
      <c r="P82" s="2"/>
    </row>
    <row r="83" spans="1:16" x14ac:dyDescent="0.3">
      <c r="A83" s="18" t="str">
        <f>Fatturati!I84</f>
        <v>Silmet</v>
      </c>
      <c r="B83" s="7">
        <f>IFERROR(Fatturati!K84/Fatturati!J84,0)</f>
        <v>0</v>
      </c>
      <c r="C83" s="7">
        <f>IFERROR(Fatturati!L84/Fatturati!J84,0)</f>
        <v>0</v>
      </c>
      <c r="D83" s="7">
        <f>IFERROR(Fatturati!M84/Fatturati!J84,0)</f>
        <v>0</v>
      </c>
      <c r="E83" s="7">
        <f>IFERROR(Fatturati!N84/Fatturati!J84,0)</f>
        <v>0</v>
      </c>
      <c r="F83" s="7">
        <f>IFERROR(Fatturati!O84/Fatturati!J84,0)</f>
        <v>0</v>
      </c>
      <c r="G83" s="7">
        <f>IFERROR(Fatturati!P84/Fatturati!J84,0)</f>
        <v>0</v>
      </c>
      <c r="H83" s="7">
        <f>IFERROR(Fatturati!Q84/Fatturati!J84,0)</f>
        <v>0</v>
      </c>
      <c r="I83" s="7">
        <f>IFERROR(Fatturati!R84/Fatturati!J84,0)</f>
        <v>0</v>
      </c>
      <c r="J83" s="7">
        <f>IFERROR(Fatturati!S84/Fatturati!J84,0)</f>
        <v>0</v>
      </c>
      <c r="K83" s="7">
        <f>IFERROR(Fatturati!T84/Fatturati!J84,0)</f>
        <v>0</v>
      </c>
      <c r="L83" s="7">
        <f>IFERROR(Fatturati!U84/Fatturati!J84,0)</f>
        <v>0</v>
      </c>
      <c r="M83" s="7">
        <f>IFERROR(Fatturati!V84/Fatturati!J84,0)</f>
        <v>0</v>
      </c>
      <c r="N83" s="2"/>
      <c r="O83" s="2"/>
      <c r="P83" s="2"/>
    </row>
    <row r="84" spans="1:16" x14ac:dyDescent="0.3">
      <c r="A84" s="18" t="str">
        <f>Fatturati!I85</f>
        <v>Valsir</v>
      </c>
      <c r="B84" s="7">
        <f>IFERROR(Fatturati!K85/Fatturati!J85,0)</f>
        <v>0</v>
      </c>
      <c r="C84" s="7">
        <f>IFERROR(Fatturati!L85/Fatturati!J85,0)</f>
        <v>0</v>
      </c>
      <c r="D84" s="7">
        <f>IFERROR(Fatturati!M85/Fatturati!J85,0)</f>
        <v>0</v>
      </c>
      <c r="E84" s="7">
        <f>IFERROR(Fatturati!N85/Fatturati!J85,0)</f>
        <v>0</v>
      </c>
      <c r="F84" s="7">
        <f>IFERROR(Fatturati!O85/Fatturati!J85,0)</f>
        <v>0</v>
      </c>
      <c r="G84" s="7">
        <f>IFERROR(Fatturati!P85/Fatturati!J85,0)</f>
        <v>0</v>
      </c>
      <c r="H84" s="7">
        <f>IFERROR(Fatturati!Q85/Fatturati!J85,0)</f>
        <v>0</v>
      </c>
      <c r="I84" s="7">
        <f>IFERROR(Fatturati!R85/Fatturati!J85,0)</f>
        <v>0</v>
      </c>
      <c r="J84" s="7">
        <f>IFERROR(Fatturati!S85/Fatturati!J85,0)</f>
        <v>0</v>
      </c>
      <c r="K84" s="7">
        <f>IFERROR(Fatturati!T85/Fatturati!J85,0)</f>
        <v>0</v>
      </c>
      <c r="L84" s="7">
        <f>IFERROR(Fatturati!U85/Fatturati!J85,0)</f>
        <v>0</v>
      </c>
      <c r="M84" s="7">
        <f>IFERROR(Fatturati!V85/Fatturati!J85,0)</f>
        <v>0</v>
      </c>
      <c r="N84" s="2"/>
      <c r="O84" s="2"/>
      <c r="P84" s="2"/>
    </row>
    <row r="85" spans="1:16" x14ac:dyDescent="0.3">
      <c r="A85" s="18" t="str">
        <f>Fatturati!I86</f>
        <v>System Group (Rototec)</v>
      </c>
      <c r="B85" s="7">
        <f>IFERROR(Fatturati!K86/Fatturati!J86,0)</f>
        <v>0</v>
      </c>
      <c r="C85" s="7">
        <f>IFERROR(Fatturati!L86/Fatturati!J86,0)</f>
        <v>0</v>
      </c>
      <c r="D85" s="7">
        <f>IFERROR(Fatturati!M86/Fatturati!J86,0)</f>
        <v>0</v>
      </c>
      <c r="E85" s="7">
        <f>IFERROR(Fatturati!N86/Fatturati!J86,0)</f>
        <v>0</v>
      </c>
      <c r="F85" s="7">
        <f>IFERROR(Fatturati!O86/Fatturati!J86,0)</f>
        <v>0</v>
      </c>
      <c r="G85" s="7">
        <f>IFERROR(Fatturati!P86/Fatturati!J86,0)</f>
        <v>0</v>
      </c>
      <c r="H85" s="7">
        <f>IFERROR(Fatturati!Q86/Fatturati!J86,0)</f>
        <v>0</v>
      </c>
      <c r="I85" s="7">
        <f>IFERROR(Fatturati!R86/Fatturati!J86,0)</f>
        <v>0</v>
      </c>
      <c r="J85" s="7">
        <f>IFERROR(Fatturati!S86/Fatturati!J86,0)</f>
        <v>0</v>
      </c>
      <c r="K85" s="7">
        <f>IFERROR(Fatturati!T86/Fatturati!J86,0)</f>
        <v>0</v>
      </c>
      <c r="L85" s="7">
        <f>IFERROR(Fatturati!U86/Fatturati!J86,0)</f>
        <v>0</v>
      </c>
      <c r="M85" s="7">
        <f>IFERROR(Fatturati!V86/Fatturati!J86,0)</f>
        <v>0</v>
      </c>
      <c r="N85" s="2"/>
      <c r="O85" s="2"/>
      <c r="P85" s="2"/>
    </row>
    <row r="86" spans="1:16" x14ac:dyDescent="0.3">
      <c r="A86" s="18" t="str">
        <f>Fatturati!I87</f>
        <v>Vortice</v>
      </c>
      <c r="B86" s="7">
        <f>IFERROR(Fatturati!K87/Fatturati!J87,0)</f>
        <v>0</v>
      </c>
      <c r="C86" s="7">
        <f>IFERROR(Fatturati!L87/Fatturati!J87,0)</f>
        <v>0</v>
      </c>
      <c r="D86" s="7">
        <f>IFERROR(Fatturati!M87/Fatturati!J87,0)</f>
        <v>0</v>
      </c>
      <c r="E86" s="7">
        <f>IFERROR(Fatturati!N87/Fatturati!J87,0)</f>
        <v>0</v>
      </c>
      <c r="F86" s="7">
        <f>IFERROR(Fatturati!O87/Fatturati!J87,0)</f>
        <v>0</v>
      </c>
      <c r="G86" s="7">
        <f>IFERROR(Fatturati!P87/Fatturati!J87,0)</f>
        <v>0</v>
      </c>
      <c r="H86" s="7">
        <f>IFERROR(Fatturati!Q87/Fatturati!J87,0)</f>
        <v>0</v>
      </c>
      <c r="I86" s="7">
        <f>IFERROR(Fatturati!R87/Fatturati!J87,0)</f>
        <v>0</v>
      </c>
      <c r="J86" s="7">
        <f>IFERROR(Fatturati!S87/Fatturati!J87,0)</f>
        <v>0</v>
      </c>
      <c r="K86" s="7">
        <f>IFERROR(Fatturati!T87/Fatturati!J87,0)</f>
        <v>0</v>
      </c>
      <c r="L86" s="7">
        <f>IFERROR(Fatturati!U87/Fatturati!J87,0)</f>
        <v>0</v>
      </c>
      <c r="M86" s="7">
        <f>IFERROR(Fatturati!V87/Fatturati!J87,0)</f>
        <v>0</v>
      </c>
      <c r="N86" s="2"/>
      <c r="O86" s="2"/>
      <c r="P86" s="2"/>
    </row>
    <row r="87" spans="1:16" x14ac:dyDescent="0.3">
      <c r="A87" s="18" t="str">
        <f>Fatturati!I88</f>
        <v>System Group (Sab)</v>
      </c>
      <c r="B87" s="7">
        <f>IFERROR(Fatturati!K88/Fatturati!J88,0)</f>
        <v>0</v>
      </c>
      <c r="C87" s="7">
        <f>IFERROR(Fatturati!L88/Fatturati!J88,0)</f>
        <v>0</v>
      </c>
      <c r="D87" s="7">
        <f>IFERROR(Fatturati!M88/Fatturati!J88,0)</f>
        <v>0</v>
      </c>
      <c r="E87" s="7">
        <f>IFERROR(Fatturati!N88/Fatturati!J88,0)</f>
        <v>0</v>
      </c>
      <c r="F87" s="7">
        <f>IFERROR(Fatturati!O88/Fatturati!J88,0)</f>
        <v>0</v>
      </c>
      <c r="G87" s="7">
        <f>IFERROR(Fatturati!P88/Fatturati!J88,0)</f>
        <v>0</v>
      </c>
      <c r="H87" s="7">
        <f>IFERROR(Fatturati!Q88/Fatturati!J88,0)</f>
        <v>0</v>
      </c>
      <c r="I87" s="7">
        <f>IFERROR(Fatturati!R88/Fatturati!J88,0)</f>
        <v>0</v>
      </c>
      <c r="J87" s="7">
        <f>IFERROR(Fatturati!S88/Fatturati!J88,0)</f>
        <v>0</v>
      </c>
      <c r="K87" s="7">
        <f>IFERROR(Fatturati!T88/Fatturati!J88,0)</f>
        <v>0</v>
      </c>
      <c r="L87" s="7">
        <f>IFERROR(Fatturati!U88/Fatturati!J88,0)</f>
        <v>0</v>
      </c>
      <c r="M87" s="7">
        <f>IFERROR(Fatturati!V88/Fatturati!J88,0)</f>
        <v>0</v>
      </c>
      <c r="N87" s="2"/>
      <c r="O87" s="2"/>
      <c r="P87" s="2"/>
    </row>
    <row r="88" spans="1:16" x14ac:dyDescent="0.3">
      <c r="A88" s="18" t="str">
        <f>Fatturati!I89</f>
        <v xml:space="preserve">Tenaris Dalmine </v>
      </c>
      <c r="B88" s="7">
        <f>IFERROR(Fatturati!K89/Fatturati!J89,0)</f>
        <v>0</v>
      </c>
      <c r="C88" s="7">
        <f>IFERROR(Fatturati!L89/Fatturati!J89,0)</f>
        <v>0</v>
      </c>
      <c r="D88" s="7">
        <f>IFERROR(Fatturati!M89/Fatturati!J89,0)</f>
        <v>0</v>
      </c>
      <c r="E88" s="7">
        <f>IFERROR(Fatturati!N89/Fatturati!J89,0)</f>
        <v>0</v>
      </c>
      <c r="F88" s="7">
        <f>IFERROR(Fatturati!O89/Fatturati!J89,0)</f>
        <v>0</v>
      </c>
      <c r="G88" s="7">
        <f>IFERROR(Fatturati!P89/Fatturati!J89,0)</f>
        <v>0</v>
      </c>
      <c r="H88" s="7">
        <f>IFERROR(Fatturati!Q89/Fatturati!J89,0)</f>
        <v>0</v>
      </c>
      <c r="I88" s="7">
        <f>IFERROR(Fatturati!R89/Fatturati!J89,0)</f>
        <v>0</v>
      </c>
      <c r="J88" s="7">
        <f>IFERROR(Fatturati!S89/Fatturati!J89,0)</f>
        <v>0</v>
      </c>
      <c r="K88" s="7">
        <f>IFERROR(Fatturati!T89/Fatturati!J89,0)</f>
        <v>0</v>
      </c>
      <c r="L88" s="7">
        <f>IFERROR(Fatturati!U89/Fatturati!J89,0)</f>
        <v>0</v>
      </c>
      <c r="M88" s="7">
        <f>IFERROR(Fatturati!V89/Fatturati!J89,0)</f>
        <v>0</v>
      </c>
      <c r="N88" s="2"/>
      <c r="O88" s="2"/>
      <c r="P88" s="2"/>
    </row>
    <row r="89" spans="1:16" x14ac:dyDescent="0.3">
      <c r="A89" s="18" t="str">
        <f>Fatturati!I90</f>
        <v>Farg</v>
      </c>
      <c r="B89" s="7">
        <f>IFERROR(Fatturati!K90/Fatturati!J90,0)</f>
        <v>0</v>
      </c>
      <c r="C89" s="7">
        <f>IFERROR(Fatturati!L90/Fatturati!J90,0)</f>
        <v>0</v>
      </c>
      <c r="D89" s="7">
        <f>IFERROR(Fatturati!M90/Fatturati!J90,0)</f>
        <v>0</v>
      </c>
      <c r="E89" s="7">
        <f>IFERROR(Fatturati!N90/Fatturati!J90,0)</f>
        <v>0</v>
      </c>
      <c r="F89" s="7">
        <f>IFERROR(Fatturati!O90/Fatturati!J90,0)</f>
        <v>0</v>
      </c>
      <c r="G89" s="7">
        <f>IFERROR(Fatturati!P90/Fatturati!J90,0)</f>
        <v>0</v>
      </c>
      <c r="H89" s="7">
        <f>IFERROR(Fatturati!Q90/Fatturati!J90,0)</f>
        <v>0</v>
      </c>
      <c r="I89" s="7">
        <f>IFERROR(Fatturati!R90/Fatturati!J90,0)</f>
        <v>0</v>
      </c>
      <c r="J89" s="7">
        <f>IFERROR(Fatturati!S90/Fatturati!J90,0)</f>
        <v>0</v>
      </c>
      <c r="K89" s="7">
        <f>IFERROR(Fatturati!T90/Fatturati!J90,0)</f>
        <v>0</v>
      </c>
      <c r="L89" s="7">
        <f>IFERROR(Fatturati!U90/Fatturati!J90,0)</f>
        <v>0</v>
      </c>
      <c r="M89" s="7">
        <f>IFERROR(Fatturati!V90/Fatturati!J90,0)</f>
        <v>0</v>
      </c>
      <c r="N89" s="2"/>
      <c r="O89" s="2"/>
      <c r="P89" s="2"/>
    </row>
    <row r="90" spans="1:16" x14ac:dyDescent="0.3">
      <c r="A90" s="18" t="str">
        <f>Fatturati!I91</f>
        <v>Tiemme Raccorderie</v>
      </c>
      <c r="B90" s="7">
        <f>IFERROR(Fatturati!K91/Fatturati!J91,0)</f>
        <v>0</v>
      </c>
      <c r="C90" s="7">
        <f>IFERROR(Fatturati!L91/Fatturati!J91,0)</f>
        <v>0</v>
      </c>
      <c r="D90" s="7">
        <f>IFERROR(Fatturati!M91/Fatturati!J91,0)</f>
        <v>0</v>
      </c>
      <c r="E90" s="7">
        <f>IFERROR(Fatturati!N91/Fatturati!J91,0)</f>
        <v>0</v>
      </c>
      <c r="F90" s="7">
        <f>IFERROR(Fatturati!O91/Fatturati!J91,0)</f>
        <v>0</v>
      </c>
      <c r="G90" s="7">
        <f>IFERROR(Fatturati!P91/Fatturati!J91,0)</f>
        <v>0</v>
      </c>
      <c r="H90" s="7">
        <f>IFERROR(Fatturati!Q91/Fatturati!J91,0)</f>
        <v>0</v>
      </c>
      <c r="I90" s="7">
        <f>IFERROR(Fatturati!R91/Fatturati!J91,0)</f>
        <v>0</v>
      </c>
      <c r="J90" s="7">
        <f>IFERROR(Fatturati!S91/Fatturati!J91,0)</f>
        <v>0</v>
      </c>
      <c r="K90" s="7">
        <f>IFERROR(Fatturati!T91/Fatturati!J91,0)</f>
        <v>0</v>
      </c>
      <c r="L90" s="7">
        <f>IFERROR(Fatturati!U91/Fatturati!J91,0)</f>
        <v>0</v>
      </c>
      <c r="M90" s="7">
        <f>IFERROR(Fatturati!V91/Fatturati!J91,0)</f>
        <v>0</v>
      </c>
      <c r="N90" s="2"/>
      <c r="O90" s="2"/>
      <c r="P90" s="2"/>
    </row>
    <row r="91" spans="1:16" x14ac:dyDescent="0.3">
      <c r="A91" s="18" t="str">
        <f>Fatturati!I92</f>
        <v xml:space="preserve">Ercos </v>
      </c>
      <c r="B91" s="7">
        <f>IFERROR(Fatturati!K92/Fatturati!J92,0)</f>
        <v>0</v>
      </c>
      <c r="C91" s="7">
        <f>IFERROR(Fatturati!L92/Fatturati!J92,0)</f>
        <v>0</v>
      </c>
      <c r="D91" s="7">
        <f>IFERROR(Fatturati!M92/Fatturati!J92,0)</f>
        <v>0</v>
      </c>
      <c r="E91" s="7">
        <f>IFERROR(Fatturati!N92/Fatturati!J92,0)</f>
        <v>0</v>
      </c>
      <c r="F91" s="7">
        <f>IFERROR(Fatturati!O92/Fatturati!J92,0)</f>
        <v>0</v>
      </c>
      <c r="G91" s="7">
        <f>IFERROR(Fatturati!P92/Fatturati!J92,0)</f>
        <v>0</v>
      </c>
      <c r="H91" s="7">
        <f>IFERROR(Fatturati!Q92/Fatturati!J92,0)</f>
        <v>0</v>
      </c>
      <c r="I91" s="7">
        <f>IFERROR(Fatturati!R92/Fatturati!J92,0)</f>
        <v>0</v>
      </c>
      <c r="J91" s="7">
        <f>IFERROR(Fatturati!S92/Fatturati!J92,0)</f>
        <v>0</v>
      </c>
      <c r="K91" s="7">
        <f>IFERROR(Fatturati!T92/Fatturati!J92,0)</f>
        <v>0</v>
      </c>
      <c r="L91" s="7">
        <f>IFERROR(Fatturati!U92/Fatturati!J92,0)</f>
        <v>0</v>
      </c>
      <c r="M91" s="7">
        <f>IFERROR(Fatturati!V92/Fatturati!J92,0)</f>
        <v>0</v>
      </c>
      <c r="N91" s="2"/>
      <c r="O91" s="2"/>
      <c r="P91" s="2"/>
    </row>
    <row r="92" spans="1:16" x14ac:dyDescent="0.3">
      <c r="A92" s="18" t="str">
        <f>Fatturati!I93</f>
        <v>Wilo</v>
      </c>
      <c r="B92" s="7">
        <f>IFERROR(Fatturati!K93/Fatturati!J93,0)</f>
        <v>0</v>
      </c>
      <c r="C92" s="7">
        <f>IFERROR(Fatturati!L93/Fatturati!J93,0)</f>
        <v>0</v>
      </c>
      <c r="D92" s="7">
        <f>IFERROR(Fatturati!M93/Fatturati!J93,0)</f>
        <v>0</v>
      </c>
      <c r="E92" s="7">
        <f>IFERROR(Fatturati!N93/Fatturati!J93,0)</f>
        <v>0</v>
      </c>
      <c r="F92" s="7">
        <f>IFERROR(Fatturati!O93/Fatturati!J93,0)</f>
        <v>0</v>
      </c>
      <c r="G92" s="7">
        <f>IFERROR(Fatturati!P93/Fatturati!J93,0)</f>
        <v>0</v>
      </c>
      <c r="H92" s="7">
        <f>IFERROR(Fatturati!Q93/Fatturati!J93,0)</f>
        <v>0</v>
      </c>
      <c r="I92" s="7">
        <f>IFERROR(Fatturati!R93/Fatturati!J93,0)</f>
        <v>0</v>
      </c>
      <c r="J92" s="7">
        <f>IFERROR(Fatturati!S93/Fatturati!J93,0)</f>
        <v>0</v>
      </c>
      <c r="K92" s="7">
        <f>IFERROR(Fatturati!T93/Fatturati!J93,0)</f>
        <v>0</v>
      </c>
      <c r="L92" s="7">
        <f>IFERROR(Fatturati!U93/Fatturati!J93,0)</f>
        <v>0</v>
      </c>
      <c r="M92" s="7">
        <f>IFERROR(Fatturati!V93/Fatturati!J93,0)</f>
        <v>0</v>
      </c>
      <c r="N92" s="2"/>
      <c r="O92" s="2"/>
      <c r="P92" s="2"/>
    </row>
    <row r="93" spans="1:16" x14ac:dyDescent="0.3">
      <c r="A93" s="18" t="str">
        <f>Fatturati!I94</f>
        <v>Unidelta</v>
      </c>
      <c r="B93" s="7">
        <f>IFERROR(Fatturati!K94/Fatturati!J94,0)</f>
        <v>0</v>
      </c>
      <c r="C93" s="7">
        <f>IFERROR(Fatturati!L94/Fatturati!J94,0)</f>
        <v>0</v>
      </c>
      <c r="D93" s="7">
        <f>IFERROR(Fatturati!M94/Fatturati!J94,0)</f>
        <v>0</v>
      </c>
      <c r="E93" s="7">
        <f>IFERROR(Fatturati!N94/Fatturati!J94,0)</f>
        <v>0</v>
      </c>
      <c r="F93" s="7">
        <f>IFERROR(Fatturati!O94/Fatturati!J94,0)</f>
        <v>0</v>
      </c>
      <c r="G93" s="7">
        <f>IFERROR(Fatturati!P94/Fatturati!J94,0)</f>
        <v>0</v>
      </c>
      <c r="H93" s="7">
        <f>IFERROR(Fatturati!Q94/Fatturati!J94,0)</f>
        <v>0</v>
      </c>
      <c r="I93" s="7">
        <f>IFERROR(Fatturati!R94/Fatturati!J94,0)</f>
        <v>0</v>
      </c>
      <c r="J93" s="7">
        <f>IFERROR(Fatturati!S94/Fatturati!J94,0)</f>
        <v>0</v>
      </c>
      <c r="K93" s="7">
        <f>IFERROR(Fatturati!T94/Fatturati!J94,0)</f>
        <v>0</v>
      </c>
      <c r="L93" s="7">
        <f>IFERROR(Fatturati!U94/Fatturati!J94,0)</f>
        <v>0</v>
      </c>
      <c r="M93" s="7">
        <f>IFERROR(Fatturati!V94/Fatturati!J94,0)</f>
        <v>0</v>
      </c>
      <c r="N93" s="2"/>
      <c r="O93" s="2"/>
      <c r="P93" s="2"/>
    </row>
    <row r="94" spans="1:16" x14ac:dyDescent="0.3">
      <c r="A94" s="18" t="str">
        <f>Fatturati!I95</f>
        <v>Camon</v>
      </c>
      <c r="B94" s="7">
        <f>IFERROR(Fatturati!K95/Fatturati!J95,0)</f>
        <v>0</v>
      </c>
      <c r="C94" s="7">
        <f>IFERROR(Fatturati!L95/Fatturati!J95,0)</f>
        <v>0</v>
      </c>
      <c r="D94" s="7">
        <f>IFERROR(Fatturati!M95/Fatturati!J95,0)</f>
        <v>0</v>
      </c>
      <c r="E94" s="7">
        <f>IFERROR(Fatturati!N95/Fatturati!J95,0)</f>
        <v>0</v>
      </c>
      <c r="F94" s="7">
        <f>IFERROR(Fatturati!O95/Fatturati!J95,0)</f>
        <v>0</v>
      </c>
      <c r="G94" s="7">
        <f>IFERROR(Fatturati!P95/Fatturati!J95,0)</f>
        <v>0</v>
      </c>
      <c r="H94" s="7">
        <f>IFERROR(Fatturati!Q95/Fatturati!J95,0)</f>
        <v>0</v>
      </c>
      <c r="I94" s="7">
        <f>IFERROR(Fatturati!R95/Fatturati!J95,0)</f>
        <v>0</v>
      </c>
      <c r="J94" s="7">
        <f>IFERROR(Fatturati!S95/Fatturati!J95,0)</f>
        <v>0</v>
      </c>
      <c r="K94" s="7">
        <f>IFERROR(Fatturati!T95/Fatturati!J95,0)</f>
        <v>0</v>
      </c>
      <c r="L94" s="7">
        <f>IFERROR(Fatturati!U95/Fatturati!J95,0)</f>
        <v>0</v>
      </c>
      <c r="M94" s="7">
        <f>IFERROR(Fatturati!V95/Fatturati!J95,0)</f>
        <v>0</v>
      </c>
      <c r="N94" s="2"/>
      <c r="O94" s="2"/>
      <c r="P94" s="2"/>
    </row>
    <row r="95" spans="1:16" x14ac:dyDescent="0.3">
      <c r="A95" s="18" t="str">
        <f>Fatturati!I96</f>
        <v>LG</v>
      </c>
      <c r="B95" s="7">
        <f>IFERROR(Fatturati!K96/Fatturati!J96,0)</f>
        <v>0</v>
      </c>
      <c r="C95" s="7">
        <f>IFERROR(Fatturati!L96/Fatturati!J96,0)</f>
        <v>0</v>
      </c>
      <c r="D95" s="7">
        <f>IFERROR(Fatturati!M96/Fatturati!J96,0)</f>
        <v>0</v>
      </c>
      <c r="E95" s="7">
        <f>IFERROR(Fatturati!N96/Fatturati!J96,0)</f>
        <v>0</v>
      </c>
      <c r="F95" s="7">
        <f>IFERROR(Fatturati!O96/Fatturati!J96,0)</f>
        <v>0</v>
      </c>
      <c r="G95" s="7">
        <f>IFERROR(Fatturati!P96/Fatturati!J96,0)</f>
        <v>0</v>
      </c>
      <c r="H95" s="7">
        <f>IFERROR(Fatturati!Q96/Fatturati!J96,0)</f>
        <v>0</v>
      </c>
      <c r="I95" s="7">
        <f>IFERROR(Fatturati!R96/Fatturati!J96,0)</f>
        <v>0</v>
      </c>
      <c r="J95" s="7">
        <f>IFERROR(Fatturati!S96/Fatturati!J96,0)</f>
        <v>0</v>
      </c>
      <c r="K95" s="7">
        <f>IFERROR(Fatturati!T96/Fatturati!J96,0)</f>
        <v>0</v>
      </c>
      <c r="L95" s="7">
        <f>IFERROR(Fatturati!U96/Fatturati!J96,0)</f>
        <v>0</v>
      </c>
      <c r="M95" s="7">
        <f>IFERROR(Fatturati!V96/Fatturati!J96,0)</f>
        <v>0</v>
      </c>
      <c r="N95" s="2"/>
      <c r="O95" s="2"/>
      <c r="P95" s="2"/>
    </row>
    <row r="96" spans="1:16" x14ac:dyDescent="0.3">
      <c r="A96" s="18" t="str">
        <f>Fatturati!I97</f>
        <v>Varem</v>
      </c>
      <c r="B96" s="7">
        <f>IFERROR(Fatturati!K97/Fatturati!J97,0)</f>
        <v>0</v>
      </c>
      <c r="C96" s="7">
        <f>IFERROR(Fatturati!L97/Fatturati!J97,0)</f>
        <v>0</v>
      </c>
      <c r="D96" s="7">
        <f>IFERROR(Fatturati!M97/Fatturati!J97,0)</f>
        <v>0</v>
      </c>
      <c r="E96" s="7">
        <f>IFERROR(Fatturati!N97/Fatturati!J97,0)</f>
        <v>0</v>
      </c>
      <c r="F96" s="7">
        <f>IFERROR(Fatturati!O97/Fatturati!J97,0)</f>
        <v>0</v>
      </c>
      <c r="G96" s="7">
        <f>IFERROR(Fatturati!P97/Fatturati!J97,0)</f>
        <v>0</v>
      </c>
      <c r="H96" s="7">
        <f>IFERROR(Fatturati!Q97/Fatturati!J97,0)</f>
        <v>0</v>
      </c>
      <c r="I96" s="7">
        <f>IFERROR(Fatturati!R97/Fatturati!J97,0)</f>
        <v>0</v>
      </c>
      <c r="J96" s="7">
        <f>IFERROR(Fatturati!S97/Fatturati!J97,0)</f>
        <v>0</v>
      </c>
      <c r="K96" s="7">
        <f>IFERROR(Fatturati!T97/Fatturati!J97,0)</f>
        <v>0</v>
      </c>
      <c r="L96" s="7">
        <f>IFERROR(Fatturati!U97/Fatturati!J97,0)</f>
        <v>0</v>
      </c>
      <c r="M96" s="7">
        <f>IFERROR(Fatturati!V97/Fatturati!J97,0)</f>
        <v>0</v>
      </c>
      <c r="N96" s="2"/>
      <c r="O96" s="2"/>
      <c r="P96" s="2"/>
    </row>
    <row r="97" spans="1:18" x14ac:dyDescent="0.3">
      <c r="A97" s="18" t="str">
        <f>Fatturati!I98</f>
        <v>Isoclima</v>
      </c>
      <c r="B97" s="7">
        <f>IFERROR(Fatturati!K98/Fatturati!J98,0)</f>
        <v>0</v>
      </c>
      <c r="C97" s="7">
        <f>IFERROR(Fatturati!L98/Fatturati!J98,0)</f>
        <v>0</v>
      </c>
      <c r="D97" s="7">
        <f>IFERROR(Fatturati!M98/Fatturati!J98,0)</f>
        <v>0</v>
      </c>
      <c r="E97" s="7">
        <f>IFERROR(Fatturati!N98/Fatturati!J98,0)</f>
        <v>0</v>
      </c>
      <c r="F97" s="7">
        <f>IFERROR(Fatturati!O98/Fatturati!J98,0)</f>
        <v>0</v>
      </c>
      <c r="G97" s="7">
        <f>IFERROR(Fatturati!P98/Fatturati!J98,0)</f>
        <v>0</v>
      </c>
      <c r="H97" s="7">
        <f>IFERROR(Fatturati!Q98/Fatturati!J98,0)</f>
        <v>0</v>
      </c>
      <c r="I97" s="7">
        <f>IFERROR(Fatturati!R98/Fatturati!J98,0)</f>
        <v>0</v>
      </c>
      <c r="J97" s="7">
        <f>IFERROR(Fatturati!S98/Fatturati!J98,0)</f>
        <v>0</v>
      </c>
      <c r="K97" s="7">
        <f>IFERROR(Fatturati!T98/Fatturati!J98,0)</f>
        <v>0</v>
      </c>
      <c r="L97" s="7">
        <f>IFERROR(Fatturati!U98/Fatturati!J98,0)</f>
        <v>0</v>
      </c>
      <c r="M97" s="7">
        <f>IFERROR(Fatturati!V98/Fatturati!J98,0)</f>
        <v>0</v>
      </c>
      <c r="N97" s="2"/>
      <c r="O97" s="2"/>
      <c r="P97" s="2"/>
    </row>
    <row r="98" spans="1:18" x14ac:dyDescent="0.3">
      <c r="A98" s="18" t="str">
        <f>Fatturati!I99</f>
        <v xml:space="preserve">Wavin </v>
      </c>
      <c r="B98" s="7">
        <f>IFERROR(Fatturati!K99/Fatturati!J99,0)</f>
        <v>0</v>
      </c>
      <c r="C98" s="7">
        <f>IFERROR(Fatturati!L99/Fatturati!J99,0)</f>
        <v>0</v>
      </c>
      <c r="D98" s="7">
        <f>IFERROR(Fatturati!M99/Fatturati!J99,0)</f>
        <v>0</v>
      </c>
      <c r="E98" s="7">
        <f>IFERROR(Fatturati!N99/Fatturati!J99,0)</f>
        <v>0</v>
      </c>
      <c r="F98" s="7">
        <f>IFERROR(Fatturati!O99/Fatturati!J99,0)</f>
        <v>0</v>
      </c>
      <c r="G98" s="7">
        <f>IFERROR(Fatturati!P99/Fatturati!J99,0)</f>
        <v>0</v>
      </c>
      <c r="H98" s="7">
        <f>IFERROR(Fatturati!Q99/Fatturati!J99,0)</f>
        <v>0</v>
      </c>
      <c r="I98" s="7">
        <f>IFERROR(Fatturati!R99/Fatturati!J99,0)</f>
        <v>0</v>
      </c>
      <c r="J98" s="7">
        <f>IFERROR(Fatturati!S99/Fatturati!J99,0)</f>
        <v>0</v>
      </c>
      <c r="K98" s="7">
        <f>IFERROR(Fatturati!T99/Fatturati!J99,0)</f>
        <v>0</v>
      </c>
      <c r="L98" s="7">
        <f>IFERROR(Fatturati!U99/Fatturati!J99,0)</f>
        <v>0</v>
      </c>
      <c r="M98" s="7">
        <f>IFERROR(Fatturati!V99/Fatturati!J99,0)</f>
        <v>0</v>
      </c>
      <c r="N98" s="2"/>
      <c r="O98" s="2"/>
      <c r="P98" s="2"/>
    </row>
    <row r="99" spans="1:18" x14ac:dyDescent="0.3">
      <c r="A99" s="18" t="str">
        <f>Fatturati!I100</f>
        <v>Bosch</v>
      </c>
      <c r="B99" s="7">
        <f>IFERROR(Fatturati!K100/Fatturati!J100,0)</f>
        <v>0</v>
      </c>
      <c r="C99" s="7">
        <f>IFERROR(Fatturati!L100/Fatturati!J100,0)</f>
        <v>0</v>
      </c>
      <c r="D99" s="7">
        <f>IFERROR(Fatturati!M100/Fatturati!J100,0)</f>
        <v>0</v>
      </c>
      <c r="E99" s="7">
        <f>IFERROR(Fatturati!N100/Fatturati!J100,0)</f>
        <v>0</v>
      </c>
      <c r="F99" s="7">
        <f>IFERROR(Fatturati!O100/Fatturati!J100,0)</f>
        <v>0</v>
      </c>
      <c r="G99" s="7">
        <f>IFERROR(Fatturati!P100/Fatturati!J100,0)</f>
        <v>0</v>
      </c>
      <c r="H99" s="7">
        <f>IFERROR(Fatturati!Q100/Fatturati!J100,0)</f>
        <v>0</v>
      </c>
      <c r="I99" s="7">
        <f>IFERROR(Fatturati!R100/Fatturati!J100,0)</f>
        <v>0</v>
      </c>
      <c r="J99" s="7">
        <f>IFERROR(Fatturati!S100/Fatturati!J100,0)</f>
        <v>0</v>
      </c>
      <c r="K99" s="7">
        <f>IFERROR(Fatturati!T100/Fatturati!J100,0)</f>
        <v>0</v>
      </c>
      <c r="L99" s="7">
        <f>IFERROR(Fatturati!U100/Fatturati!J100,0)</f>
        <v>0</v>
      </c>
      <c r="M99" s="7">
        <f>IFERROR(Fatturati!V100/Fatturati!J100,0)</f>
        <v>0</v>
      </c>
      <c r="N99" s="2"/>
      <c r="O99" s="2"/>
      <c r="P99" s="2"/>
    </row>
    <row r="100" spans="1:18" x14ac:dyDescent="0.3">
      <c r="A100" s="18" t="str">
        <f>Fatturati!I101</f>
        <v>Xylem</v>
      </c>
      <c r="B100" s="7">
        <f>IFERROR(Fatturati!K101/Fatturati!J101,0)</f>
        <v>0</v>
      </c>
      <c r="C100" s="7">
        <f>IFERROR(Fatturati!L101/Fatturati!J101,0)</f>
        <v>0</v>
      </c>
      <c r="D100" s="7">
        <f>IFERROR(Fatturati!M101/Fatturati!J101,0)</f>
        <v>0</v>
      </c>
      <c r="E100" s="7">
        <f>IFERROR(Fatturati!N101/Fatturati!J101,0)</f>
        <v>0</v>
      </c>
      <c r="F100" s="7">
        <f>IFERROR(Fatturati!O101/Fatturati!J101,0)</f>
        <v>0</v>
      </c>
      <c r="G100" s="7">
        <f>IFERROR(Fatturati!P101/Fatturati!J101,0)</f>
        <v>0</v>
      </c>
      <c r="H100" s="7">
        <f>IFERROR(Fatturati!Q101/Fatturati!J101,0)</f>
        <v>0</v>
      </c>
      <c r="I100" s="7">
        <f>IFERROR(Fatturati!R101/Fatturati!J101,0)</f>
        <v>0</v>
      </c>
      <c r="J100" s="7">
        <f>IFERROR(Fatturati!S101/Fatturati!J101,0)</f>
        <v>0</v>
      </c>
      <c r="K100" s="7">
        <f>IFERROR(Fatturati!T101/Fatturati!J101,0)</f>
        <v>0</v>
      </c>
      <c r="L100" s="7">
        <f>IFERROR(Fatturati!U101/Fatturati!J101,0)</f>
        <v>0</v>
      </c>
      <c r="M100" s="7">
        <f>IFERROR(Fatturati!V101/Fatturati!J101,0)</f>
        <v>0</v>
      </c>
      <c r="N100" s="2"/>
      <c r="O100" s="2"/>
      <c r="P100" s="2"/>
    </row>
    <row r="101" spans="1:18" x14ac:dyDescent="0.3">
      <c r="A101" s="18" t="str">
        <f>Fatturati!I102</f>
        <v xml:space="preserve">Bossini </v>
      </c>
      <c r="B101" s="7">
        <f>IFERROR(Fatturati!K102/Fatturati!J102,0)</f>
        <v>0</v>
      </c>
      <c r="C101" s="7">
        <f>IFERROR(Fatturati!L102/Fatturati!J102,0)</f>
        <v>0</v>
      </c>
      <c r="D101" s="7">
        <f>IFERROR(Fatturati!M102/Fatturati!J102,0)</f>
        <v>0</v>
      </c>
      <c r="E101" s="7">
        <f>IFERROR(Fatturati!N102/Fatturati!J102,0)</f>
        <v>0</v>
      </c>
      <c r="F101" s="7">
        <f>IFERROR(Fatturati!O102/Fatturati!J102,0)</f>
        <v>0</v>
      </c>
      <c r="G101" s="7">
        <f>IFERROR(Fatturati!P102/Fatturati!J102,0)</f>
        <v>0</v>
      </c>
      <c r="H101" s="7">
        <f>IFERROR(Fatturati!Q102/Fatturati!J102,0)</f>
        <v>0</v>
      </c>
      <c r="I101" s="7">
        <f>IFERROR(Fatturati!R102/Fatturati!J102,0)</f>
        <v>0</v>
      </c>
      <c r="J101" s="7">
        <f>IFERROR(Fatturati!S102/Fatturati!J102,0)</f>
        <v>0</v>
      </c>
      <c r="K101" s="7">
        <f>IFERROR(Fatturati!T102/Fatturati!J102,0)</f>
        <v>0</v>
      </c>
      <c r="L101" s="7">
        <f>IFERROR(Fatturati!U102/Fatturati!J102,0)</f>
        <v>0</v>
      </c>
      <c r="M101" s="7">
        <f>IFERROR(Fatturati!V102/Fatturati!J102,0)</f>
        <v>0</v>
      </c>
      <c r="N101" s="2"/>
      <c r="O101" s="2"/>
      <c r="P101" s="2"/>
    </row>
    <row r="102" spans="1:18" x14ac:dyDescent="0.3">
      <c r="A102" s="18" t="str">
        <f>Fatturati!I103</f>
        <v>BT-Flex</v>
      </c>
      <c r="B102" s="7">
        <f>IFERROR(Fatturati!K103/Fatturati!J103,0)</f>
        <v>0</v>
      </c>
      <c r="C102" s="7">
        <f>IFERROR(Fatturati!L103/Fatturati!J103,0)</f>
        <v>0</v>
      </c>
      <c r="D102" s="7">
        <f>IFERROR(Fatturati!M103/Fatturati!J103,0)</f>
        <v>0</v>
      </c>
      <c r="E102" s="7">
        <f>IFERROR(Fatturati!N103/Fatturati!J103,0)</f>
        <v>0</v>
      </c>
      <c r="F102" s="7">
        <f>IFERROR(Fatturati!O103/Fatturati!J103,0)</f>
        <v>0</v>
      </c>
      <c r="G102" s="7">
        <f>IFERROR(Fatturati!P103/Fatturati!J103,0)</f>
        <v>0</v>
      </c>
      <c r="H102" s="7">
        <f>IFERROR(Fatturati!Q103/Fatturati!J103,0)</f>
        <v>0</v>
      </c>
      <c r="I102" s="7">
        <f>IFERROR(Fatturati!R103/Fatturati!J103,0)</f>
        <v>0</v>
      </c>
      <c r="J102" s="7">
        <f>IFERROR(Fatturati!S103/Fatturati!J103,0)</f>
        <v>0</v>
      </c>
      <c r="K102" s="7">
        <f>IFERROR(Fatturati!T103/Fatturati!J103,0)</f>
        <v>0</v>
      </c>
      <c r="L102" s="7">
        <f>IFERROR(Fatturati!U103/Fatturati!J103,0)</f>
        <v>0</v>
      </c>
      <c r="M102" s="7">
        <f>IFERROR(Fatturati!V103/Fatturati!J103,0)</f>
        <v>0</v>
      </c>
      <c r="N102" s="2"/>
      <c r="O102" s="2"/>
      <c r="P102" s="2"/>
    </row>
    <row r="103" spans="1:18" x14ac:dyDescent="0.3">
      <c r="A103" s="18" t="str">
        <f>Fatturati!I104</f>
        <v xml:space="preserve">Haier </v>
      </c>
      <c r="B103" s="7">
        <f>IFERROR(Fatturati!K104/Fatturati!J104,0)</f>
        <v>0</v>
      </c>
      <c r="C103" s="7">
        <f>IFERROR(Fatturati!L104/Fatturati!J104,0)</f>
        <v>0</v>
      </c>
      <c r="D103" s="7">
        <f>IFERROR(Fatturati!M104/Fatturati!J104,0)</f>
        <v>0</v>
      </c>
      <c r="E103" s="7">
        <f>IFERROR(Fatturati!N104/Fatturati!J104,0)</f>
        <v>0</v>
      </c>
      <c r="F103" s="7">
        <f>IFERROR(Fatturati!O104/Fatturati!J104,0)</f>
        <v>0</v>
      </c>
      <c r="G103" s="7">
        <f>IFERROR(Fatturati!P104/Fatturati!J104,0)</f>
        <v>0</v>
      </c>
      <c r="H103" s="7">
        <f>IFERROR(Fatturati!Q104/Fatturati!J104,0)</f>
        <v>0</v>
      </c>
      <c r="I103" s="7">
        <f>IFERROR(Fatturati!R104/Fatturati!J104,0)</f>
        <v>0</v>
      </c>
      <c r="J103" s="7">
        <f>IFERROR(Fatturati!S104/Fatturati!J104,0)</f>
        <v>0</v>
      </c>
      <c r="K103" s="7">
        <f>IFERROR(Fatturati!T104/Fatturati!J104,0)</f>
        <v>0</v>
      </c>
      <c r="L103" s="7">
        <f>IFERROR(Fatturati!U104/Fatturati!J104,0)</f>
        <v>0</v>
      </c>
      <c r="M103" s="7">
        <f>IFERROR(Fatturati!V104/Fatturati!J104,0)</f>
        <v>0</v>
      </c>
      <c r="N103" s="2"/>
      <c r="O103" s="2"/>
      <c r="P103" s="2"/>
    </row>
    <row r="104" spans="1:18" x14ac:dyDescent="0.3">
      <c r="A104" s="1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8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8" s="1" customForma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1" customForma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1" customForma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1" customForma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1" customForma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1" customForma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1" customForma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1" customForma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1" customForma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1" customForma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1" customForma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1" customForma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1" customForma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1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1" customForma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1" customForma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1" customForma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1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1" customForma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1" customForma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1" customForma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8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</sheetData>
  <mergeCells count="2">
    <mergeCell ref="A4:M4"/>
    <mergeCell ref="S4:AE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7EB3F-0BCC-4C49-900E-90B6C299B6CE}">
  <dimension ref="A1:U116"/>
  <sheetViews>
    <sheetView workbookViewId="0">
      <selection activeCell="B3" sqref="B3:C21"/>
    </sheetView>
  </sheetViews>
  <sheetFormatPr defaultRowHeight="14.4" x14ac:dyDescent="0.3"/>
  <cols>
    <col min="1" max="1" width="9.109375" style="1"/>
    <col min="2" max="2" width="16.109375" customWidth="1"/>
    <col min="3" max="3" width="19.109375" customWidth="1"/>
    <col min="4" max="5" width="9.109375" style="1"/>
    <col min="6" max="6" width="31" style="1" bestFit="1" customWidth="1"/>
    <col min="7" max="18" width="13.109375" style="1" bestFit="1" customWidth="1"/>
    <col min="19" max="21" width="9.109375" style="1"/>
  </cols>
  <sheetData>
    <row r="1" spans="1:18" ht="35.25" customHeight="1" x14ac:dyDescent="0.3">
      <c r="A1" s="31" t="s">
        <v>121</v>
      </c>
      <c r="B1" s="31"/>
      <c r="C1" s="31"/>
      <c r="D1" s="31"/>
      <c r="F1" s="31" t="s">
        <v>123</v>
      </c>
      <c r="G1" s="31"/>
      <c r="H1" s="31"/>
      <c r="I1" s="31"/>
      <c r="J1" s="31"/>
      <c r="K1" s="31"/>
      <c r="L1" s="31"/>
      <c r="M1" s="31"/>
      <c r="N1" s="31"/>
    </row>
    <row r="2" spans="1:18" x14ac:dyDescent="0.3">
      <c r="B2" s="24" t="s">
        <v>120</v>
      </c>
      <c r="C2" s="25" t="s">
        <v>122</v>
      </c>
      <c r="F2" s="22" t="s">
        <v>120</v>
      </c>
      <c r="G2" s="21" t="s">
        <v>124</v>
      </c>
      <c r="H2" s="21" t="s">
        <v>125</v>
      </c>
      <c r="I2" s="21" t="s">
        <v>126</v>
      </c>
      <c r="J2" s="21" t="s">
        <v>127</v>
      </c>
      <c r="K2" s="21" t="s">
        <v>128</v>
      </c>
      <c r="L2" s="21" t="s">
        <v>129</v>
      </c>
      <c r="M2" s="21" t="s">
        <v>130</v>
      </c>
      <c r="N2" s="21" t="s">
        <v>131</v>
      </c>
      <c r="O2" s="21" t="s">
        <v>132</v>
      </c>
      <c r="P2" s="21" t="s">
        <v>133</v>
      </c>
      <c r="Q2" s="21" t="s">
        <v>134</v>
      </c>
      <c r="R2" s="21" t="s">
        <v>135</v>
      </c>
    </row>
    <row r="3" spans="1:18" x14ac:dyDescent="0.3">
      <c r="B3" s="26" t="s">
        <v>7</v>
      </c>
      <c r="C3" s="27">
        <v>33000</v>
      </c>
      <c r="F3" s="23" t="str">
        <f t="shared" ref="F3:F56" si="0">IF(B3=0,"",B3)</f>
        <v xml:space="preserve">Immergas </v>
      </c>
      <c r="G3" s="2">
        <f>IFERROR(VLOOKUP($F$3,Stagionalità!$A$6:$M$103,2,FALSE)*C3,"")</f>
        <v>2716.2772408423361</v>
      </c>
      <c r="H3" s="2">
        <f>IFERROR(VLOOKUP(F3,Stagionalità!$A$6:$M$103,3,FALSE)*C3,"")</f>
        <v>0</v>
      </c>
      <c r="I3" s="2">
        <f>IFERROR(VLOOKUP(F3,Stagionalità!$A$6:$M$103,4,FALSE)*C3,"")</f>
        <v>6986.2151670332578</v>
      </c>
      <c r="J3" s="2">
        <f>IFERROR(VLOOKUP(F3,Stagionalità!$A$6:$M$103,5,FALSE)*C3,"")</f>
        <v>2883.6052499613638</v>
      </c>
      <c r="K3" s="2">
        <f>IFERROR(VLOOKUP(F3,Stagionalità!$A$6:$M$103,6,FALSE)*C3,"")</f>
        <v>181.81059369532448</v>
      </c>
      <c r="L3" s="2">
        <f>IFERROR(VLOOKUP(F3,Stagionalità!$A$6:$M$103,7,FALSE)*C3,"")</f>
        <v>466.25458021763325</v>
      </c>
      <c r="M3" s="2">
        <f>IFERROR(VLOOKUP(F3,Stagionalità!$A$6:$M$103,8,FALSE)*C3,"")</f>
        <v>2582.3330596668916</v>
      </c>
      <c r="N3" s="2">
        <f>IFERROR(VLOOKUP(F3,Stagionalità!$A$6:$M$103,9,FALSE)*C3,"")</f>
        <v>0</v>
      </c>
      <c r="O3" s="2">
        <f>IFERROR(VLOOKUP(F3,Stagionalità!$A$6:$M$103,10,FALSE)*C3,"")</f>
        <v>6627.270871739559</v>
      </c>
      <c r="P3" s="2">
        <f>IFERROR(VLOOKUP(F3,Stagionalità!$A$6:$M$103,11,FALSE)*C3,"")</f>
        <v>10556.233236843633</v>
      </c>
      <c r="Q3" s="2">
        <f>IFERROR(VLOOKUP(F3,Stagionalità!$A$6:$M$103,12,FALSE)*C3,"")</f>
        <v>0</v>
      </c>
      <c r="R3" s="2">
        <f>IFERROR(VLOOKUP(F3,Stagionalità!$A$6:$M$103,13,FALSE)*C3,"")</f>
        <v>0</v>
      </c>
    </row>
    <row r="4" spans="1:18" x14ac:dyDescent="0.3">
      <c r="B4" s="28" t="s">
        <v>137</v>
      </c>
      <c r="C4" s="29">
        <v>10000</v>
      </c>
      <c r="F4" s="23" t="str">
        <f t="shared" si="0"/>
        <v>KINEDO</v>
      </c>
      <c r="G4" s="2">
        <f>IFERROR(VLOOKUP(F4,Stagionalità!$A$6:$M$103,2,FALSE)*C4,"")</f>
        <v>0</v>
      </c>
      <c r="H4" s="2">
        <f>IFERROR(VLOOKUP(F4,Stagionalità!$A$6:$M$103,3,FALSE)*C4,"")</f>
        <v>0</v>
      </c>
      <c r="I4" s="2">
        <f>IFERROR(VLOOKUP(F4,Stagionalità!$A$6:$M$103,4,FALSE)*C4,"")</f>
        <v>0</v>
      </c>
      <c r="J4" s="2">
        <f>IFERROR(VLOOKUP(F4,Stagionalità!$A$6:$M$103,5,FALSE)*C4,"")</f>
        <v>0</v>
      </c>
      <c r="K4" s="2">
        <f>IFERROR(VLOOKUP(F4,Stagionalità!$A$6:$M$103,6,FALSE)*C4,"")</f>
        <v>4422.5677595728257</v>
      </c>
      <c r="L4" s="2">
        <f>IFERROR(VLOOKUP(F4,Stagionalità!$A$6:$M$103,7,FALSE)*C4,"")</f>
        <v>1393.344418139058</v>
      </c>
      <c r="M4" s="2">
        <f>IFERROR(VLOOKUP(F4,Stagionalità!$A$6:$M$103,8,FALSE)*C4,"")</f>
        <v>1004.4191309477504</v>
      </c>
      <c r="N4" s="2">
        <f>IFERROR(VLOOKUP(F4,Stagionalità!$A$6:$M$103,9,FALSE)*C4,"")</f>
        <v>0</v>
      </c>
      <c r="O4" s="2">
        <f>IFERROR(VLOOKUP(F4,Stagionalità!$A$6:$M$103,10,FALSE)*C4,"")</f>
        <v>2358.5751935273088</v>
      </c>
      <c r="P4" s="2">
        <f>IFERROR(VLOOKUP(F4,Stagionalità!$A$6:$M$103,11,FALSE)*C4,"")</f>
        <v>456.96546047622957</v>
      </c>
      <c r="Q4" s="2">
        <f>IFERROR(VLOOKUP(F4,Stagionalità!$A$6:$M$103,12,FALSE)*C4,"")</f>
        <v>1834.6484576545633</v>
      </c>
      <c r="R4" s="2">
        <f>IFERROR(VLOOKUP(F4,Stagionalità!$A$6:$M$103,13,FALSE)*C4,"")</f>
        <v>0</v>
      </c>
    </row>
    <row r="5" spans="1:18" x14ac:dyDescent="0.3">
      <c r="B5" s="26" t="s">
        <v>92</v>
      </c>
      <c r="C5" s="27">
        <v>7000</v>
      </c>
      <c r="F5" s="23" t="str">
        <f t="shared" si="0"/>
        <v>Itap</v>
      </c>
      <c r="G5" s="2">
        <f>IFERROR(VLOOKUP(F5,Stagionalità!$A$6:$M$103,2,FALSE)*C5,"")</f>
        <v>630.13518463024002</v>
      </c>
      <c r="H5" s="2">
        <f>IFERROR(VLOOKUP(F5,Stagionalità!$A$6:$M$103,3,FALSE)*C5,"")</f>
        <v>650.9256484533679</v>
      </c>
      <c r="I5" s="2">
        <f>IFERROR(VLOOKUP(F5,Stagionalità!$A$6:$M$103,4,FALSE)*C5,"")</f>
        <v>932.8788332833883</v>
      </c>
      <c r="J5" s="2">
        <f>IFERROR(VLOOKUP(F5,Stagionalità!$A$6:$M$103,5,FALSE)*C5,"")</f>
        <v>0</v>
      </c>
      <c r="K5" s="2">
        <f>IFERROR(VLOOKUP(F5,Stagionalità!$A$6:$M$103,6,FALSE)*C5,"")</f>
        <v>2429.5125362101689</v>
      </c>
      <c r="L5" s="2">
        <f>IFERROR(VLOOKUP(F5,Stagionalità!$A$6:$M$103,7,FALSE)*C5,"")</f>
        <v>885.64578963140502</v>
      </c>
      <c r="M5" s="2">
        <f>IFERROR(VLOOKUP(F5,Stagionalità!$A$6:$M$103,8,FALSE)*C5,"")</f>
        <v>0</v>
      </c>
      <c r="N5" s="2">
        <f>IFERROR(VLOOKUP(F5,Stagionalità!$A$6:$M$103,9,FALSE)*C5,"")</f>
        <v>0</v>
      </c>
      <c r="O5" s="2">
        <f>IFERROR(VLOOKUP(F5,Stagionalità!$A$6:$M$103,10,FALSE)*C5,"")</f>
        <v>0</v>
      </c>
      <c r="P5" s="2">
        <f>IFERROR(VLOOKUP(F5,Stagionalità!$A$6:$M$103,11,FALSE)*C5,"")</f>
        <v>847.10651616555162</v>
      </c>
      <c r="Q5" s="2">
        <f>IFERROR(VLOOKUP(F5,Stagionalità!$A$6:$M$103,12,FALSE)*C5,"")</f>
        <v>1543.0509772583487</v>
      </c>
      <c r="R5" s="2">
        <f>IFERROR(VLOOKUP(F5,Stagionalità!$A$6:$M$103,13,FALSE)*C5,"")</f>
        <v>0</v>
      </c>
    </row>
    <row r="6" spans="1:18" x14ac:dyDescent="0.3">
      <c r="B6" s="28" t="s">
        <v>28</v>
      </c>
      <c r="C6" s="29">
        <v>7000</v>
      </c>
      <c r="F6" s="23" t="str">
        <f t="shared" si="0"/>
        <v xml:space="preserve">Ardeco </v>
      </c>
      <c r="G6" s="2">
        <f>IFERROR(VLOOKUP(F6,Stagionalità!$A$6:$M$103,2,FALSE)*C6,"")</f>
        <v>843.50808609081037</v>
      </c>
      <c r="H6" s="2">
        <f>IFERROR(VLOOKUP(F6,Stagionalità!$A$6:$M$103,3,FALSE)*C6,"")</f>
        <v>0</v>
      </c>
      <c r="I6" s="2">
        <f>IFERROR(VLOOKUP(F6,Stagionalità!$A$6:$M$103,4,FALSE)*C6,"")</f>
        <v>0</v>
      </c>
      <c r="J6" s="2">
        <f>IFERROR(VLOOKUP(F6,Stagionalità!$A$6:$M$103,5,FALSE)*C6,"")</f>
        <v>671.56770264711611</v>
      </c>
      <c r="K6" s="2">
        <f>IFERROR(VLOOKUP(F6,Stagionalità!$A$6:$M$103,6,FALSE)*C6,"")</f>
        <v>868.52409126194982</v>
      </c>
      <c r="L6" s="2">
        <f>IFERROR(VLOOKUP(F6,Stagionalità!$A$6:$M$103,7,FALSE)*C6,"")</f>
        <v>1390.4612272796157</v>
      </c>
      <c r="M6" s="2">
        <f>IFERROR(VLOOKUP(F6,Stagionalità!$A$6:$M$103,8,FALSE)*C6,"")</f>
        <v>1393.8601998558761</v>
      </c>
      <c r="N6" s="2">
        <f>IFERROR(VLOOKUP(F6,Stagionalità!$A$6:$M$103,9,FALSE)*C6,"")</f>
        <v>0</v>
      </c>
      <c r="O6" s="2">
        <f>IFERROR(VLOOKUP(F6,Stagionalità!$A$6:$M$103,10,FALSE)*C6,"")</f>
        <v>639.9052988714418</v>
      </c>
      <c r="P6" s="2">
        <f>IFERROR(VLOOKUP(F6,Stagionalità!$A$6:$M$103,11,FALSE)*C6,"")</f>
        <v>1192.1733939931898</v>
      </c>
      <c r="Q6" s="2">
        <f>IFERROR(VLOOKUP(F6,Stagionalità!$A$6:$M$103,12,FALSE)*C6,"")</f>
        <v>0</v>
      </c>
      <c r="R6" s="2">
        <f>IFERROR(VLOOKUP(F6,Stagionalità!$A$6:$M$103,13,FALSE)*C6,"")</f>
        <v>0</v>
      </c>
    </row>
    <row r="7" spans="1:18" x14ac:dyDescent="0.3">
      <c r="B7" s="26" t="s">
        <v>90</v>
      </c>
      <c r="C7" s="27">
        <v>6000</v>
      </c>
      <c r="F7" s="23" t="str">
        <f t="shared" si="0"/>
        <v>Italkero</v>
      </c>
      <c r="G7" s="2">
        <f>IFERROR(VLOOKUP(F7,Stagionalità!$A$6:$M$103,2,FALSE)*C7,"")</f>
        <v>0</v>
      </c>
      <c r="H7" s="2">
        <f>IFERROR(VLOOKUP(F7,Stagionalità!$A$6:$M$103,3,FALSE)*C7,"")</f>
        <v>4987.8552050763292</v>
      </c>
      <c r="I7" s="2">
        <f>IFERROR(VLOOKUP(F7,Stagionalità!$A$6:$M$103,4,FALSE)*C7,"")</f>
        <v>0</v>
      </c>
      <c r="J7" s="2">
        <f>IFERROR(VLOOKUP(F7,Stagionalità!$A$6:$M$103,5,FALSE)*C7,"")</f>
        <v>0</v>
      </c>
      <c r="K7" s="2">
        <f>IFERROR(VLOOKUP(F7,Stagionalità!$A$6:$M$103,6,FALSE)*C7,"")</f>
        <v>0</v>
      </c>
      <c r="L7" s="2">
        <f>IFERROR(VLOOKUP(F7,Stagionalità!$A$6:$M$103,7,FALSE)*C7,"")</f>
        <v>1012.1447949236708</v>
      </c>
      <c r="M7" s="2">
        <f>IFERROR(VLOOKUP(F7,Stagionalità!$A$6:$M$103,8,FALSE)*C7,"")</f>
        <v>0</v>
      </c>
      <c r="N7" s="2">
        <f>IFERROR(VLOOKUP(F7,Stagionalità!$A$6:$M$103,9,FALSE)*C7,"")</f>
        <v>0</v>
      </c>
      <c r="O7" s="2">
        <f>IFERROR(VLOOKUP(F7,Stagionalità!$A$6:$M$103,10,FALSE)*C7,"")</f>
        <v>0</v>
      </c>
      <c r="P7" s="2">
        <f>IFERROR(VLOOKUP(F7,Stagionalità!$A$6:$M$103,11,FALSE)*C7,"")</f>
        <v>0</v>
      </c>
      <c r="Q7" s="2">
        <f>IFERROR(VLOOKUP(F7,Stagionalità!$A$6:$M$103,12,FALSE)*C7,"")</f>
        <v>0</v>
      </c>
      <c r="R7" s="2">
        <f>IFERROR(VLOOKUP(F7,Stagionalità!$A$6:$M$103,13,FALSE)*C7,"")</f>
        <v>0</v>
      </c>
    </row>
    <row r="8" spans="1:18" x14ac:dyDescent="0.3">
      <c r="B8" s="28" t="s">
        <v>14</v>
      </c>
      <c r="C8" s="29">
        <v>5000</v>
      </c>
      <c r="F8" s="23" t="str">
        <f t="shared" si="0"/>
        <v>Dab Pumps</v>
      </c>
      <c r="G8" s="2">
        <f>IFERROR(VLOOKUP(F8,Stagionalità!$A$6:$M$103,2,FALSE)*C8,"")</f>
        <v>0</v>
      </c>
      <c r="H8" s="2">
        <f>IFERROR(VLOOKUP(F8,Stagionalità!$A$6:$M$103,3,FALSE)*C8,"")</f>
        <v>0</v>
      </c>
      <c r="I8" s="2">
        <f>IFERROR(VLOOKUP(F8,Stagionalità!$A$6:$M$103,4,FALSE)*C8,"")</f>
        <v>351.8064999048043</v>
      </c>
      <c r="J8" s="2">
        <f>IFERROR(VLOOKUP(F8,Stagionalità!$A$6:$M$103,5,FALSE)*C8,"")</f>
        <v>0</v>
      </c>
      <c r="K8" s="2">
        <f>IFERROR(VLOOKUP(F8,Stagionalità!$A$6:$M$103,6,FALSE)*C8,"")</f>
        <v>2201.0661909493738</v>
      </c>
      <c r="L8" s="2">
        <f>IFERROR(VLOOKUP(F8,Stagionalità!$A$6:$M$103,7,FALSE)*C8,"")</f>
        <v>828.67135602901351</v>
      </c>
      <c r="M8" s="2">
        <f>IFERROR(VLOOKUP(F8,Stagionalità!$A$6:$M$103,8,FALSE)*C8,"")</f>
        <v>0</v>
      </c>
      <c r="N8" s="2">
        <f>IFERROR(VLOOKUP(F8,Stagionalità!$A$6:$M$103,9,FALSE)*C8,"")</f>
        <v>292.47224330435694</v>
      </c>
      <c r="O8" s="2">
        <f>IFERROR(VLOOKUP(F8,Stagionalità!$A$6:$M$103,10,FALSE)*C8,"")</f>
        <v>-292.47224330435694</v>
      </c>
      <c r="P8" s="2">
        <f>IFERROR(VLOOKUP(F8,Stagionalità!$A$6:$M$103,11,FALSE)*C8,"")</f>
        <v>536.19911272465481</v>
      </c>
      <c r="Q8" s="2">
        <f>IFERROR(VLOOKUP(F8,Stagionalità!$A$6:$M$103,12,FALSE)*C8,"")</f>
        <v>187.4310483776319</v>
      </c>
      <c r="R8" s="2">
        <f>IFERROR(VLOOKUP(F8,Stagionalità!$A$6:$M$103,13,FALSE)*C8,"")</f>
        <v>0</v>
      </c>
    </row>
    <row r="9" spans="1:18" x14ac:dyDescent="0.3">
      <c r="B9" s="26" t="s">
        <v>46</v>
      </c>
      <c r="C9" s="27">
        <v>4000</v>
      </c>
      <c r="F9" s="23" t="str">
        <f t="shared" si="0"/>
        <v xml:space="preserve">Olimpia Splendid </v>
      </c>
      <c r="G9" s="2">
        <f>IFERROR(VLOOKUP(F9,Stagionalità!$A$6:$M$103,2,FALSE)*C9,"")</f>
        <v>0</v>
      </c>
      <c r="H9" s="2">
        <f>IFERROR(VLOOKUP(F9,Stagionalità!$A$6:$M$103,3,FALSE)*C9,"")</f>
        <v>4000</v>
      </c>
      <c r="I9" s="2">
        <f>IFERROR(VLOOKUP(F9,Stagionalità!$A$6:$M$103,4,FALSE)*C9,"")</f>
        <v>0</v>
      </c>
      <c r="J9" s="2">
        <f>IFERROR(VLOOKUP(F9,Stagionalità!$A$6:$M$103,5,FALSE)*C9,"")</f>
        <v>0</v>
      </c>
      <c r="K9" s="2">
        <f>IFERROR(VLOOKUP(F9,Stagionalità!$A$6:$M$103,6,FALSE)*C9,"")</f>
        <v>0</v>
      </c>
      <c r="L9" s="2">
        <f>IFERROR(VLOOKUP(F9,Stagionalità!$A$6:$M$103,7,FALSE)*C9,"")</f>
        <v>0</v>
      </c>
      <c r="M9" s="2">
        <f>IFERROR(VLOOKUP(F9,Stagionalità!$A$6:$M$103,8,FALSE)*C9,"")</f>
        <v>0</v>
      </c>
      <c r="N9" s="2">
        <f>IFERROR(VLOOKUP(F9,Stagionalità!$A$6:$M$103,9,FALSE)*C9,"")</f>
        <v>0</v>
      </c>
      <c r="O9" s="2">
        <f>IFERROR(VLOOKUP(F9,Stagionalità!$A$6:$M$103,10,FALSE)*C9,"")</f>
        <v>0</v>
      </c>
      <c r="P9" s="2">
        <f>IFERROR(VLOOKUP(F9,Stagionalità!$A$6:$M$103,11,FALSE)*C9,"")</f>
        <v>0</v>
      </c>
      <c r="Q9" s="2">
        <f>IFERROR(VLOOKUP(F9,Stagionalità!$A$6:$M$103,12,FALSE)*C9,"")</f>
        <v>0</v>
      </c>
      <c r="R9" s="2">
        <f>IFERROR(VLOOKUP(F9,Stagionalità!$A$6:$M$103,13,FALSE)*C9,"")</f>
        <v>0</v>
      </c>
    </row>
    <row r="10" spans="1:18" x14ac:dyDescent="0.3">
      <c r="B10" s="28" t="s">
        <v>80</v>
      </c>
      <c r="C10" s="29">
        <v>4000</v>
      </c>
      <c r="F10" s="23" t="str">
        <f t="shared" si="0"/>
        <v xml:space="preserve">Rubinetterie Bresciane </v>
      </c>
      <c r="G10" s="2">
        <f>IFERROR(VLOOKUP(F10,Stagionalità!$A$6:$M$103,2,FALSE)*C10,"")</f>
        <v>0</v>
      </c>
      <c r="H10" s="2">
        <f>IFERROR(VLOOKUP(F10,Stagionalità!$A$6:$M$103,3,FALSE)*C10,"")</f>
        <v>0</v>
      </c>
      <c r="I10" s="2">
        <f>IFERROR(VLOOKUP(F10,Stagionalità!$A$6:$M$103,4,FALSE)*C10,"")</f>
        <v>2060.3521542199514</v>
      </c>
      <c r="J10" s="2">
        <f>IFERROR(VLOOKUP(F10,Stagionalità!$A$6:$M$103,5,FALSE)*C10,"")</f>
        <v>0</v>
      </c>
      <c r="K10" s="2">
        <f>IFERROR(VLOOKUP(F10,Stagionalità!$A$6:$M$103,6,FALSE)*C10,"")</f>
        <v>0</v>
      </c>
      <c r="L10" s="2">
        <f>IFERROR(VLOOKUP(F10,Stagionalità!$A$6:$M$103,7,FALSE)*C10,"")</f>
        <v>1320.4083469149016</v>
      </c>
      <c r="M10" s="2">
        <f>IFERROR(VLOOKUP(F10,Stagionalità!$A$6:$M$103,8,FALSE)*C10,"")</f>
        <v>0</v>
      </c>
      <c r="N10" s="2">
        <f>IFERROR(VLOOKUP(F10,Stagionalità!$A$6:$M$103,9,FALSE)*C10,"")</f>
        <v>619.23949886514731</v>
      </c>
      <c r="O10" s="2">
        <f>IFERROR(VLOOKUP(F10,Stagionalità!$A$6:$M$103,10,FALSE)*C10,"")</f>
        <v>0</v>
      </c>
      <c r="P10" s="2">
        <f>IFERROR(VLOOKUP(F10,Stagionalità!$A$6:$M$103,11,FALSE)*C10,"")</f>
        <v>0</v>
      </c>
      <c r="Q10" s="2">
        <f>IFERROR(VLOOKUP(F10,Stagionalità!$A$6:$M$103,12,FALSE)*C10,"")</f>
        <v>0</v>
      </c>
      <c r="R10" s="2">
        <f>IFERROR(VLOOKUP(F10,Stagionalità!$A$6:$M$103,13,FALSE)*C10,"")</f>
        <v>0</v>
      </c>
    </row>
    <row r="11" spans="1:18" x14ac:dyDescent="0.3">
      <c r="B11" s="26" t="s">
        <v>101</v>
      </c>
      <c r="C11" s="27">
        <v>4000</v>
      </c>
      <c r="F11" s="23" t="str">
        <f t="shared" si="0"/>
        <v xml:space="preserve">Ibp Banninger </v>
      </c>
      <c r="G11" s="2">
        <f>IFERROR(VLOOKUP(F11,Stagionalità!$A$6:$M$103,2,FALSE)*C11,"")</f>
        <v>0</v>
      </c>
      <c r="H11" s="2">
        <f>IFERROR(VLOOKUP(F11,Stagionalità!$A$6:$M$103,3,FALSE)*C11,"")</f>
        <v>54.133912699980243</v>
      </c>
      <c r="I11" s="2">
        <f>IFERROR(VLOOKUP(F11,Stagionalità!$A$6:$M$103,4,FALSE)*C11,"")</f>
        <v>737.49160576733163</v>
      </c>
      <c r="J11" s="2">
        <f>IFERROR(VLOOKUP(F11,Stagionalità!$A$6:$M$103,5,FALSE)*C11,"")</f>
        <v>99.545723879123059</v>
      </c>
      <c r="K11" s="2">
        <f>IFERROR(VLOOKUP(F11,Stagionalità!$A$6:$M$103,6,FALSE)*C11,"")</f>
        <v>933.04365000987559</v>
      </c>
      <c r="L11" s="2">
        <f>IFERROR(VLOOKUP(F11,Stagionalità!$A$6:$M$103,7,FALSE)*C11,"")</f>
        <v>0</v>
      </c>
      <c r="M11" s="2">
        <f>IFERROR(VLOOKUP(F11,Stagionalità!$A$6:$M$103,8,FALSE)*C11,"")</f>
        <v>626.50602409638554</v>
      </c>
      <c r="N11" s="2">
        <f>IFERROR(VLOOKUP(F11,Stagionalità!$A$6:$M$103,9,FALSE)*C11,"")</f>
        <v>54.513134505234056</v>
      </c>
      <c r="O11" s="2">
        <f>IFERROR(VLOOKUP(F11,Stagionalità!$A$6:$M$103,10,FALSE)*C11,"")</f>
        <v>0</v>
      </c>
      <c r="P11" s="2">
        <f>IFERROR(VLOOKUP(F11,Stagionalità!$A$6:$M$103,11,FALSE)*C11,"")</f>
        <v>767.1341102113372</v>
      </c>
      <c r="Q11" s="2">
        <f>IFERROR(VLOOKUP(F11,Stagionalità!$A$6:$M$103,12,FALSE)*C11,"")</f>
        <v>0</v>
      </c>
      <c r="R11" s="2">
        <f>IFERROR(VLOOKUP(F11,Stagionalità!$A$6:$M$103,13,FALSE)*C11,"")</f>
        <v>0</v>
      </c>
    </row>
    <row r="12" spans="1:18" x14ac:dyDescent="0.3">
      <c r="B12" s="28" t="s">
        <v>18</v>
      </c>
      <c r="C12" s="29">
        <v>3000</v>
      </c>
      <c r="F12" s="23" t="str">
        <f t="shared" si="0"/>
        <v>Mut Meccanica Tovo</v>
      </c>
      <c r="G12" s="2">
        <f>IFERROR(VLOOKUP(F12,Stagionalità!$A$6:$M$103,2,FALSE)*C12,"")</f>
        <v>0</v>
      </c>
      <c r="H12" s="2">
        <f>IFERROR(VLOOKUP(F12,Stagionalità!$A$6:$M$103,3,FALSE)*C12,"")</f>
        <v>0</v>
      </c>
      <c r="I12" s="2">
        <f>IFERROR(VLOOKUP(F12,Stagionalità!$A$6:$M$103,4,FALSE)*C12,"")</f>
        <v>0</v>
      </c>
      <c r="J12" s="2">
        <f>IFERROR(VLOOKUP(F12,Stagionalità!$A$6:$M$103,5,FALSE)*C12,"")</f>
        <v>0</v>
      </c>
      <c r="K12" s="2">
        <f>IFERROR(VLOOKUP(F12,Stagionalità!$A$6:$M$103,6,FALSE)*C12,"")</f>
        <v>3000</v>
      </c>
      <c r="L12" s="2">
        <f>IFERROR(VLOOKUP(F12,Stagionalità!$A$6:$M$103,7,FALSE)*C12,"")</f>
        <v>0</v>
      </c>
      <c r="M12" s="2">
        <f>IFERROR(VLOOKUP(F12,Stagionalità!$A$6:$M$103,8,FALSE)*C12,"")</f>
        <v>0</v>
      </c>
      <c r="N12" s="2">
        <f>IFERROR(VLOOKUP(F12,Stagionalità!$A$6:$M$103,9,FALSE)*C12,"")</f>
        <v>0</v>
      </c>
      <c r="O12" s="2">
        <f>IFERROR(VLOOKUP(F12,Stagionalità!$A$6:$M$103,10,FALSE)*C12,"")</f>
        <v>0</v>
      </c>
      <c r="P12" s="2">
        <f>IFERROR(VLOOKUP(F12,Stagionalità!$A$6:$M$103,11,FALSE)*C12,"")</f>
        <v>0</v>
      </c>
      <c r="Q12" s="2">
        <f>IFERROR(VLOOKUP(F12,Stagionalità!$A$6:$M$103,12,FALSE)*C12,"")</f>
        <v>0</v>
      </c>
      <c r="R12" s="2">
        <f>IFERROR(VLOOKUP(F12,Stagionalità!$A$6:$M$103,13,FALSE)*C12,"")</f>
        <v>0</v>
      </c>
    </row>
    <row r="13" spans="1:18" x14ac:dyDescent="0.3">
      <c r="B13" s="26" t="s">
        <v>49</v>
      </c>
      <c r="C13" s="27">
        <v>3000</v>
      </c>
      <c r="F13" s="23" t="str">
        <f t="shared" si="0"/>
        <v>Fluidmaster</v>
      </c>
      <c r="G13" s="2">
        <f>IFERROR(VLOOKUP(F13,Stagionalità!$A$6:$M$103,2,FALSE)*C13,"")</f>
        <v>143.12007928544605</v>
      </c>
      <c r="H13" s="2">
        <f>IFERROR(VLOOKUP(F13,Stagionalità!$A$6:$M$103,3,FALSE)*C13,"")</f>
        <v>202.63033160768475</v>
      </c>
      <c r="I13" s="2">
        <f>IFERROR(VLOOKUP(F13,Stagionalità!$A$6:$M$103,4,FALSE)*C13,"")</f>
        <v>0</v>
      </c>
      <c r="J13" s="2">
        <f>IFERROR(VLOOKUP(F13,Stagionalità!$A$6:$M$103,5,FALSE)*C13,"")</f>
        <v>802.44196711623806</v>
      </c>
      <c r="K13" s="2">
        <f>IFERROR(VLOOKUP(F13,Stagionalità!$A$6:$M$103,6,FALSE)*C13,"")</f>
        <v>138.04162485918832</v>
      </c>
      <c r="L13" s="2">
        <f>IFERROR(VLOOKUP(F13,Stagionalità!$A$6:$M$103,7,FALSE)*C13,"")</f>
        <v>223.60896516488057</v>
      </c>
      <c r="M13" s="2">
        <f>IFERROR(VLOOKUP(F13,Stagionalità!$A$6:$M$103,8,FALSE)*C13,"")</f>
        <v>226.98844574671742</v>
      </c>
      <c r="N13" s="2">
        <f>IFERROR(VLOOKUP(F13,Stagionalità!$A$6:$M$103,9,FALSE)*C13,"")</f>
        <v>70.175006617380006</v>
      </c>
      <c r="O13" s="2">
        <f>IFERROR(VLOOKUP(F13,Stagionalità!$A$6:$M$103,10,FALSE)*C13,"")</f>
        <v>0</v>
      </c>
      <c r="P13" s="2">
        <f>IFERROR(VLOOKUP(F13,Stagionalità!$A$6:$M$103,11,FALSE)*C13,"")</f>
        <v>546.62636733538113</v>
      </c>
      <c r="Q13" s="2">
        <f>IFERROR(VLOOKUP(F13,Stagionalità!$A$6:$M$103,12,FALSE)*C13,"")</f>
        <v>310.23816412333548</v>
      </c>
      <c r="R13" s="2">
        <f>IFERROR(VLOOKUP(F13,Stagionalità!$A$6:$M$103,13,FALSE)*C13,"")</f>
        <v>0</v>
      </c>
    </row>
    <row r="14" spans="1:18" x14ac:dyDescent="0.3">
      <c r="B14" s="28" t="s">
        <v>11</v>
      </c>
      <c r="C14" s="29">
        <v>3000</v>
      </c>
      <c r="F14" s="23" t="str">
        <f t="shared" si="0"/>
        <v xml:space="preserve">Rainbox </v>
      </c>
      <c r="G14" s="2">
        <f>IFERROR(VLOOKUP(F14,Stagionalità!$A$6:$M$103,2,FALSE)*C14,"")</f>
        <v>95.16887084752652</v>
      </c>
      <c r="H14" s="2">
        <f>IFERROR(VLOOKUP(F14,Stagionalità!$A$6:$M$103,3,FALSE)*C14,"")</f>
        <v>265.17928090524379</v>
      </c>
      <c r="I14" s="2">
        <f>IFERROR(VLOOKUP(F14,Stagionalità!$A$6:$M$103,4,FALSE)*C14,"")</f>
        <v>310.45379227930982</v>
      </c>
      <c r="J14" s="2">
        <f>IFERROR(VLOOKUP(F14,Stagionalità!$A$6:$M$103,5,FALSE)*C14,"")</f>
        <v>121.04002020413566</v>
      </c>
      <c r="K14" s="2">
        <f>IFERROR(VLOOKUP(F14,Stagionalità!$A$6:$M$103,6,FALSE)*C14,"")</f>
        <v>0</v>
      </c>
      <c r="L14" s="2">
        <f>IFERROR(VLOOKUP(F14,Stagionalità!$A$6:$M$103,7,FALSE)*C14,"")</f>
        <v>439.80953906235555</v>
      </c>
      <c r="M14" s="2">
        <f>IFERROR(VLOOKUP(F14,Stagionalità!$A$6:$M$103,8,FALSE)*C14,"")</f>
        <v>435.18969096296109</v>
      </c>
      <c r="N14" s="2">
        <f>IFERROR(VLOOKUP(F14,Stagionalità!$A$6:$M$103,9,FALSE)*C14,"")</f>
        <v>0</v>
      </c>
      <c r="O14" s="2">
        <f>IFERROR(VLOOKUP(F14,Stagionalità!$A$6:$M$103,10,FALSE)*C14,"")</f>
        <v>0</v>
      </c>
      <c r="P14" s="2">
        <f>IFERROR(VLOOKUP(F14,Stagionalità!$A$6:$M$103,11,FALSE)*C14,"")</f>
        <v>0</v>
      </c>
      <c r="Q14" s="2">
        <f>IFERROR(VLOOKUP(F14,Stagionalità!$A$6:$M$103,12,FALSE)*C14,"")</f>
        <v>657.31198758184803</v>
      </c>
      <c r="R14" s="2">
        <f>IFERROR(VLOOKUP(F14,Stagionalità!$A$6:$M$103,13,FALSE)*C14,"")</f>
        <v>0</v>
      </c>
    </row>
    <row r="15" spans="1:18" x14ac:dyDescent="0.3">
      <c r="B15" s="26" t="s">
        <v>53</v>
      </c>
      <c r="C15" s="27">
        <v>3000</v>
      </c>
      <c r="F15" s="23" t="str">
        <f t="shared" si="0"/>
        <v xml:space="preserve">Ariston </v>
      </c>
      <c r="G15" s="2">
        <f>IFERROR(VLOOKUP(F15,Stagionalità!$A$6:$M$103,2,FALSE)*C15,"")</f>
        <v>0</v>
      </c>
      <c r="H15" s="2">
        <f>IFERROR(VLOOKUP(F15,Stagionalità!$A$6:$M$103,3,FALSE)*C15,"")</f>
        <v>299.42425311339758</v>
      </c>
      <c r="I15" s="2">
        <f>IFERROR(VLOOKUP(F15,Stagionalità!$A$6:$M$103,4,FALSE)*C15,"")</f>
        <v>291.24541883642928</v>
      </c>
      <c r="J15" s="2">
        <f>IFERROR(VLOOKUP(F15,Stagionalità!$A$6:$M$103,5,FALSE)*C15,"")</f>
        <v>900.97213337239396</v>
      </c>
      <c r="K15" s="2">
        <f>IFERROR(VLOOKUP(F15,Stagionalità!$A$6:$M$103,6,FALSE)*C15,"")</f>
        <v>0</v>
      </c>
      <c r="L15" s="2">
        <f>IFERROR(VLOOKUP(F15,Stagionalità!$A$6:$M$103,7,FALSE)*C15,"")</f>
        <v>608.45325569020883</v>
      </c>
      <c r="M15" s="2">
        <f>IFERROR(VLOOKUP(F15,Stagionalità!$A$6:$M$103,8,FALSE)*C15,"")</f>
        <v>0</v>
      </c>
      <c r="N15" s="2">
        <f>IFERROR(VLOOKUP(F15,Stagionalità!$A$6:$M$103,9,FALSE)*C15,"")</f>
        <v>0</v>
      </c>
      <c r="O15" s="2">
        <f>IFERROR(VLOOKUP(F15,Stagionalità!$A$6:$M$103,10,FALSE)*C15,"")</f>
        <v>330.09488165202879</v>
      </c>
      <c r="P15" s="2">
        <f>IFERROR(VLOOKUP(F15,Stagionalità!$A$6:$M$103,11,FALSE)*C15,"")</f>
        <v>330.09488165202879</v>
      </c>
      <c r="Q15" s="2">
        <f>IFERROR(VLOOKUP(F15,Stagionalità!$A$6:$M$103,12,FALSE)*C15,"")</f>
        <v>350.54196734444974</v>
      </c>
      <c r="R15" s="2">
        <f>IFERROR(VLOOKUP(F15,Stagionalità!$A$6:$M$103,13,FALSE)*C15,"")</f>
        <v>0</v>
      </c>
    </row>
    <row r="16" spans="1:18" x14ac:dyDescent="0.3">
      <c r="B16" s="28" t="s">
        <v>10</v>
      </c>
      <c r="C16" s="29">
        <v>3000</v>
      </c>
      <c r="F16" s="23" t="str">
        <f t="shared" si="0"/>
        <v xml:space="preserve">Galassia </v>
      </c>
      <c r="G16" s="2">
        <f>IFERROR(VLOOKUP(F16,Stagionalità!$A$6:$M$103,2,FALSE)*C16,"")</f>
        <v>0</v>
      </c>
      <c r="H16" s="2">
        <f>IFERROR(VLOOKUP(F16,Stagionalità!$A$6:$M$103,3,FALSE)*C16,"")</f>
        <v>1943.9140811455845</v>
      </c>
      <c r="I16" s="2">
        <f>IFERROR(VLOOKUP(F16,Stagionalità!$A$6:$M$103,4,FALSE)*C16,"")</f>
        <v>0</v>
      </c>
      <c r="J16" s="2">
        <f>IFERROR(VLOOKUP(F16,Stagionalità!$A$6:$M$103,5,FALSE)*C16,"")</f>
        <v>-707.63723150357998</v>
      </c>
      <c r="K16" s="2">
        <f>IFERROR(VLOOKUP(F16,Stagionalità!$A$6:$M$103,6,FALSE)*C16,"")</f>
        <v>0</v>
      </c>
      <c r="L16" s="2">
        <f>IFERROR(VLOOKUP(F16,Stagionalità!$A$6:$M$103,7,FALSE)*C16,"")</f>
        <v>1220.7637231503579</v>
      </c>
      <c r="M16" s="2">
        <f>IFERROR(VLOOKUP(F16,Stagionalità!$A$6:$M$103,8,FALSE)*C16,"")</f>
        <v>218.37708830548925</v>
      </c>
      <c r="N16" s="2">
        <f>IFERROR(VLOOKUP(F16,Stagionalità!$A$6:$M$103,9,FALSE)*C16,"")</f>
        <v>0</v>
      </c>
      <c r="O16" s="2">
        <f>IFERROR(VLOOKUP(F16,Stagionalità!$A$6:$M$103,10,FALSE)*C16,"")</f>
        <v>324.58233890214797</v>
      </c>
      <c r="P16" s="2">
        <f>IFERROR(VLOOKUP(F16,Stagionalità!$A$6:$M$103,11,FALSE)*C16,"")</f>
        <v>0</v>
      </c>
      <c r="Q16" s="2">
        <f>IFERROR(VLOOKUP(F16,Stagionalità!$A$6:$M$103,12,FALSE)*C16,"")</f>
        <v>0</v>
      </c>
      <c r="R16" s="2">
        <f>IFERROR(VLOOKUP(F16,Stagionalità!$A$6:$M$103,13,FALSE)*C16,"")</f>
        <v>0</v>
      </c>
    </row>
    <row r="17" spans="2:18" x14ac:dyDescent="0.3">
      <c r="B17" s="26" t="s">
        <v>17</v>
      </c>
      <c r="C17" s="27">
        <v>2000</v>
      </c>
      <c r="F17" s="23" t="str">
        <f t="shared" si="0"/>
        <v>Geberit</v>
      </c>
      <c r="G17" s="2">
        <f>IFERROR(VLOOKUP(F17,Stagionalità!$A$6:$M$103,2,FALSE)*C17,"")</f>
        <v>0</v>
      </c>
      <c r="H17" s="2">
        <f>IFERROR(VLOOKUP(F17,Stagionalità!$A$6:$M$103,3,FALSE)*C17,"")</f>
        <v>861.19961641971111</v>
      </c>
      <c r="I17" s="2">
        <f>IFERROR(VLOOKUP(F17,Stagionalità!$A$6:$M$103,4,FALSE)*C17,"")</f>
        <v>0</v>
      </c>
      <c r="J17" s="2">
        <f>IFERROR(VLOOKUP(F17,Stagionalità!$A$6:$M$103,5,FALSE)*C17,"")</f>
        <v>0</v>
      </c>
      <c r="K17" s="2">
        <f>IFERROR(VLOOKUP(F17,Stagionalità!$A$6:$M$103,6,FALSE)*C17,"")</f>
        <v>321.16806384755768</v>
      </c>
      <c r="L17" s="2">
        <f>IFERROR(VLOOKUP(F17,Stagionalità!$A$6:$M$103,7,FALSE)*C17,"")</f>
        <v>0</v>
      </c>
      <c r="M17" s="2">
        <f>IFERROR(VLOOKUP(F17,Stagionalità!$A$6:$M$103,8,FALSE)*C17,"")</f>
        <v>0</v>
      </c>
      <c r="N17" s="2">
        <f>IFERROR(VLOOKUP(F17,Stagionalità!$A$6:$M$103,9,FALSE)*C17,"")</f>
        <v>0</v>
      </c>
      <c r="O17" s="2">
        <f>IFERROR(VLOOKUP(F17,Stagionalità!$A$6:$M$103,10,FALSE)*C17,"")</f>
        <v>0</v>
      </c>
      <c r="P17" s="2">
        <f>IFERROR(VLOOKUP(F17,Stagionalità!$A$6:$M$103,11,FALSE)*C17,"")</f>
        <v>0</v>
      </c>
      <c r="Q17" s="2">
        <f>IFERROR(VLOOKUP(F17,Stagionalità!$A$6:$M$103,12,FALSE)*C17,"")</f>
        <v>0</v>
      </c>
      <c r="R17" s="2">
        <f>IFERROR(VLOOKUP(F17,Stagionalità!$A$6:$M$103,13,FALSE)*C17,"")</f>
        <v>0</v>
      </c>
    </row>
    <row r="18" spans="2:18" x14ac:dyDescent="0.3">
      <c r="B18" s="28" t="s">
        <v>19</v>
      </c>
      <c r="C18" s="29">
        <v>2000</v>
      </c>
      <c r="F18" s="23" t="str">
        <f t="shared" si="0"/>
        <v>Galletti</v>
      </c>
      <c r="G18" s="2">
        <f>IFERROR(VLOOKUP(F18,Stagionalità!$A$6:$M$103,2,FALSE)*C18,"")</f>
        <v>0</v>
      </c>
      <c r="H18" s="2">
        <f>IFERROR(VLOOKUP(F18,Stagionalità!$A$6:$M$103,3,FALSE)*C18,"")</f>
        <v>2000</v>
      </c>
      <c r="I18" s="2">
        <f>IFERROR(VLOOKUP(F18,Stagionalità!$A$6:$M$103,4,FALSE)*C18,"")</f>
        <v>0</v>
      </c>
      <c r="J18" s="2">
        <f>IFERROR(VLOOKUP(F18,Stagionalità!$A$6:$M$103,5,FALSE)*C18,"")</f>
        <v>0</v>
      </c>
      <c r="K18" s="2">
        <f>IFERROR(VLOOKUP(F18,Stagionalità!$A$6:$M$103,6,FALSE)*C18,"")</f>
        <v>0</v>
      </c>
      <c r="L18" s="2">
        <f>IFERROR(VLOOKUP(F18,Stagionalità!$A$6:$M$103,7,FALSE)*C18,"")</f>
        <v>0</v>
      </c>
      <c r="M18" s="2">
        <f>IFERROR(VLOOKUP(F18,Stagionalità!$A$6:$M$103,8,FALSE)*C18,"")</f>
        <v>0</v>
      </c>
      <c r="N18" s="2">
        <f>IFERROR(VLOOKUP(F18,Stagionalità!$A$6:$M$103,9,FALSE)*C18,"")</f>
        <v>0</v>
      </c>
      <c r="O18" s="2">
        <f>IFERROR(VLOOKUP(F18,Stagionalità!$A$6:$M$103,10,FALSE)*C18,"")</f>
        <v>0</v>
      </c>
      <c r="P18" s="2">
        <f>IFERROR(VLOOKUP(F18,Stagionalità!$A$6:$M$103,11,FALSE)*C18,"")</f>
        <v>0</v>
      </c>
      <c r="Q18" s="2">
        <f>IFERROR(VLOOKUP(F18,Stagionalità!$A$6:$M$103,12,FALSE)*C18,"")</f>
        <v>0</v>
      </c>
      <c r="R18" s="2">
        <f>IFERROR(VLOOKUP(F18,Stagionalità!$A$6:$M$103,13,FALSE)*C18,"")</f>
        <v>0</v>
      </c>
    </row>
    <row r="19" spans="2:18" x14ac:dyDescent="0.3">
      <c r="B19" s="26" t="s">
        <v>76</v>
      </c>
      <c r="C19" s="27">
        <v>1000</v>
      </c>
      <c r="F19" s="23" t="str">
        <f t="shared" si="0"/>
        <v>River</v>
      </c>
      <c r="G19" s="2">
        <f>IFERROR(VLOOKUP(F19,Stagionalità!$A$6:$M$103,2,FALSE)*C19,"")</f>
        <v>0</v>
      </c>
      <c r="H19" s="2">
        <f>IFERROR(VLOOKUP(F19,Stagionalità!$A$6:$M$103,3,FALSE)*C19,"")</f>
        <v>0</v>
      </c>
      <c r="I19" s="2">
        <f>IFERROR(VLOOKUP(F19,Stagionalità!$A$6:$M$103,4,FALSE)*C19,"")</f>
        <v>91.068921631656977</v>
      </c>
      <c r="J19" s="2">
        <f>IFERROR(VLOOKUP(F19,Stagionalità!$A$6:$M$103,5,FALSE)*C19,"")</f>
        <v>0</v>
      </c>
      <c r="K19" s="2">
        <f>IFERROR(VLOOKUP(F19,Stagionalità!$A$6:$M$103,6,FALSE)*C19,"")</f>
        <v>908.93107836834304</v>
      </c>
      <c r="L19" s="2">
        <f>IFERROR(VLOOKUP(F19,Stagionalità!$A$6:$M$103,7,FALSE)*C19,"")</f>
        <v>0</v>
      </c>
      <c r="M19" s="2">
        <f>IFERROR(VLOOKUP(F19,Stagionalità!$A$6:$M$103,8,FALSE)*C19,"")</f>
        <v>0</v>
      </c>
      <c r="N19" s="2">
        <f>IFERROR(VLOOKUP(F19,Stagionalità!$A$6:$M$103,9,FALSE)*C19,"")</f>
        <v>0</v>
      </c>
      <c r="O19" s="2">
        <f>IFERROR(VLOOKUP(F19,Stagionalità!$A$6:$M$103,10,FALSE)*C19,"")</f>
        <v>0</v>
      </c>
      <c r="P19" s="2">
        <f>IFERROR(VLOOKUP(F19,Stagionalità!$A$6:$M$103,11,FALSE)*C19,"")</f>
        <v>0</v>
      </c>
      <c r="Q19" s="2">
        <f>IFERROR(VLOOKUP(F19,Stagionalità!$A$6:$M$103,12,FALSE)*C19,"")</f>
        <v>0</v>
      </c>
      <c r="R19" s="2">
        <f>IFERROR(VLOOKUP(F19,Stagionalità!$A$6:$M$103,13,FALSE)*C19,"")</f>
        <v>0</v>
      </c>
    </row>
    <row r="20" spans="2:18" x14ac:dyDescent="0.3">
      <c r="B20" s="28" t="s">
        <v>138</v>
      </c>
      <c r="C20" s="29">
        <v>1000</v>
      </c>
      <c r="F20" s="23" t="str">
        <f t="shared" si="0"/>
        <v>Ferrari</v>
      </c>
      <c r="G20" s="2" t="str">
        <f>IFERROR(VLOOKUP(F20,Stagionalità!$A$6:$M$103,2,FALSE)*C20,"")</f>
        <v/>
      </c>
      <c r="H20" s="2" t="str">
        <f>IFERROR(VLOOKUP(F20,Stagionalità!$A$6:$M$103,3,FALSE)*C20,"")</f>
        <v/>
      </c>
      <c r="I20" s="2" t="str">
        <f>IFERROR(VLOOKUP(F20,Stagionalità!$A$6:$M$103,4,FALSE)*C20,"")</f>
        <v/>
      </c>
      <c r="J20" s="2" t="str">
        <f>IFERROR(VLOOKUP(F20,Stagionalità!$A$6:$M$103,5,FALSE)*C20,"")</f>
        <v/>
      </c>
      <c r="K20" s="2" t="str">
        <f>IFERROR(VLOOKUP(F20,Stagionalità!$A$6:$M$103,6,FALSE)*C20,"")</f>
        <v/>
      </c>
      <c r="L20" s="2" t="str">
        <f>IFERROR(VLOOKUP(F20,Stagionalità!$A$6:$M$103,7,FALSE)*C20,"")</f>
        <v/>
      </c>
      <c r="M20" s="2" t="str">
        <f>IFERROR(VLOOKUP(F20,Stagionalità!$A$6:$M$103,8,FALSE)*C20,"")</f>
        <v/>
      </c>
      <c r="N20" s="2" t="str">
        <f>IFERROR(VLOOKUP(F20,Stagionalità!$A$6:$M$103,9,FALSE)*C20,"")</f>
        <v/>
      </c>
      <c r="O20" s="2" t="str">
        <f>IFERROR(VLOOKUP(F20,Stagionalità!$A$6:$M$103,10,FALSE)*C20,"")</f>
        <v/>
      </c>
      <c r="P20" s="2" t="str">
        <f>IFERROR(VLOOKUP(F20,Stagionalità!$A$6:$M$103,11,FALSE)*C20,"")</f>
        <v/>
      </c>
      <c r="Q20" s="2" t="str">
        <f>IFERROR(VLOOKUP(F20,Stagionalità!$A$6:$M$103,12,FALSE)*C20,"")</f>
        <v/>
      </c>
      <c r="R20" s="2" t="str">
        <f>IFERROR(VLOOKUP(F20,Stagionalità!$A$6:$M$103,13,FALSE)*C20,"")</f>
        <v/>
      </c>
    </row>
    <row r="21" spans="2:18" x14ac:dyDescent="0.3">
      <c r="B21" s="26" t="s">
        <v>13</v>
      </c>
      <c r="C21" s="27">
        <v>1000</v>
      </c>
      <c r="F21" s="23" t="str">
        <f t="shared" si="0"/>
        <v>Albatros</v>
      </c>
      <c r="G21" s="2">
        <f>IFERROR(VLOOKUP(F21,Stagionalità!$A$6:$M$103,2,FALSE)*C21,"")</f>
        <v>0</v>
      </c>
      <c r="H21" s="2">
        <f>IFERROR(VLOOKUP(F21,Stagionalità!$A$6:$M$103,3,FALSE)*C21,"")</f>
        <v>0</v>
      </c>
      <c r="I21" s="2">
        <f>IFERROR(VLOOKUP(F21,Stagionalità!$A$6:$M$103,4,FALSE)*C21,"")</f>
        <v>482.25987674442649</v>
      </c>
      <c r="J21" s="2">
        <f>IFERROR(VLOOKUP(F21,Stagionalità!$A$6:$M$103,5,FALSE)*C21,"")</f>
        <v>0</v>
      </c>
      <c r="K21" s="2">
        <f>IFERROR(VLOOKUP(F21,Stagionalità!$A$6:$M$103,6,FALSE)*C21,"")</f>
        <v>0</v>
      </c>
      <c r="L21" s="2">
        <f>IFERROR(VLOOKUP(F21,Stagionalità!$A$6:$M$103,7,FALSE)*C21,"")</f>
        <v>0</v>
      </c>
      <c r="M21" s="2">
        <f>IFERROR(VLOOKUP(F21,Stagionalità!$A$6:$M$103,8,FALSE)*C21,"")</f>
        <v>0</v>
      </c>
      <c r="N21" s="2">
        <f>IFERROR(VLOOKUP(F21,Stagionalità!$A$6:$M$103,9,FALSE)*C21,"")</f>
        <v>0</v>
      </c>
      <c r="O21" s="2">
        <f>IFERROR(VLOOKUP(F21,Stagionalità!$A$6:$M$103,10,FALSE)*C21,"")</f>
        <v>329.96728408829182</v>
      </c>
      <c r="P21" s="2">
        <f>IFERROR(VLOOKUP(F21,Stagionalità!$A$6:$M$103,11,FALSE)*C21,"")</f>
        <v>0</v>
      </c>
      <c r="Q21" s="2">
        <f>IFERROR(VLOOKUP(F21,Stagionalità!$A$6:$M$103,12,FALSE)*C21,"")</f>
        <v>0</v>
      </c>
      <c r="R21" s="2">
        <f>IFERROR(VLOOKUP(F21,Stagionalità!$A$6:$M$103,13,FALSE)*C21,"")</f>
        <v>0</v>
      </c>
    </row>
    <row r="22" spans="2:18" x14ac:dyDescent="0.3">
      <c r="B22" s="28"/>
      <c r="C22" s="29"/>
      <c r="F22" s="23" t="str">
        <f t="shared" si="0"/>
        <v/>
      </c>
      <c r="G22" s="2" t="str">
        <f>IFERROR(VLOOKUP(F22,Stagionalità!$A$6:$M$103,2,FALSE)*C22,"")</f>
        <v/>
      </c>
      <c r="H22" s="2" t="str">
        <f>IFERROR(VLOOKUP(F22,Stagionalità!$A$6:$M$103,3,FALSE)*C22,"")</f>
        <v/>
      </c>
      <c r="I22" s="2" t="str">
        <f>IFERROR(VLOOKUP(F22,Stagionalità!$A$6:$M$103,4,FALSE)*C22,"")</f>
        <v/>
      </c>
      <c r="J22" s="2" t="str">
        <f>IFERROR(VLOOKUP(F22,Stagionalità!$A$6:$M$103,5,FALSE)*C22,"")</f>
        <v/>
      </c>
      <c r="K22" s="2" t="str">
        <f>IFERROR(VLOOKUP(F22,Stagionalità!$A$6:$M$103,6,FALSE)*C22,"")</f>
        <v/>
      </c>
      <c r="L22" s="2" t="str">
        <f>IFERROR(VLOOKUP(F22,Stagionalità!$A$6:$M$103,7,FALSE)*C22,"")</f>
        <v/>
      </c>
      <c r="M22" s="2" t="str">
        <f>IFERROR(VLOOKUP(F22,Stagionalità!$A$6:$M$103,8,FALSE)*C22,"")</f>
        <v/>
      </c>
      <c r="N22" s="2" t="str">
        <f>IFERROR(VLOOKUP(F22,Stagionalità!$A$6:$M$103,9,FALSE)*C22,"")</f>
        <v/>
      </c>
      <c r="O22" s="2" t="str">
        <f>IFERROR(VLOOKUP(F22,Stagionalità!$A$6:$M$103,10,FALSE)*C22,"")</f>
        <v/>
      </c>
      <c r="P22" s="2" t="str">
        <f>IFERROR(VLOOKUP(F22,Stagionalità!$A$6:$M$103,11,FALSE)*C22,"")</f>
        <v/>
      </c>
      <c r="Q22" s="2" t="str">
        <f>IFERROR(VLOOKUP(F22,Stagionalità!$A$6:$M$103,12,FALSE)*C22,"")</f>
        <v/>
      </c>
      <c r="R22" s="2" t="str">
        <f>IFERROR(VLOOKUP(F22,Stagionalità!$A$6:$M$103,13,FALSE)*C22,"")</f>
        <v/>
      </c>
    </row>
    <row r="23" spans="2:18" x14ac:dyDescent="0.3">
      <c r="B23" s="26"/>
      <c r="C23" s="27"/>
      <c r="F23" s="23" t="str">
        <f t="shared" si="0"/>
        <v/>
      </c>
      <c r="G23" s="2" t="str">
        <f>IFERROR(VLOOKUP(F23,Stagionalità!$A$6:$M$103,2,FALSE)*C23,"")</f>
        <v/>
      </c>
      <c r="H23" s="2" t="str">
        <f>IFERROR(VLOOKUP(F23,Stagionalità!$A$6:$M$103,3,FALSE)*C23,"")</f>
        <v/>
      </c>
      <c r="I23" s="2" t="str">
        <f>IFERROR(VLOOKUP(F23,Stagionalità!$A$6:$M$103,4,FALSE)*C23,"")</f>
        <v/>
      </c>
      <c r="J23" s="2" t="str">
        <f>IFERROR(VLOOKUP(F23,Stagionalità!$A$6:$M$103,5,FALSE)*C23,"")</f>
        <v/>
      </c>
      <c r="K23" s="2" t="str">
        <f>IFERROR(VLOOKUP(F23,Stagionalità!$A$6:$M$103,6,FALSE)*C23,"")</f>
        <v/>
      </c>
      <c r="L23" s="2" t="str">
        <f>IFERROR(VLOOKUP(F23,Stagionalità!$A$6:$M$103,7,FALSE)*C23,"")</f>
        <v/>
      </c>
      <c r="M23" s="2" t="str">
        <f>IFERROR(VLOOKUP(F23,Stagionalità!$A$6:$M$103,8,FALSE)*C23,"")</f>
        <v/>
      </c>
      <c r="N23" s="2" t="str">
        <f>IFERROR(VLOOKUP(F23,Stagionalità!$A$6:$M$103,9,FALSE)*C23,"")</f>
        <v/>
      </c>
      <c r="O23" s="2" t="str">
        <f>IFERROR(VLOOKUP(F23,Stagionalità!$A$6:$M$103,10,FALSE)*C23,"")</f>
        <v/>
      </c>
      <c r="P23" s="2" t="str">
        <f>IFERROR(VLOOKUP(F23,Stagionalità!$A$6:$M$103,11,FALSE)*C23,"")</f>
        <v/>
      </c>
      <c r="Q23" s="2" t="str">
        <f>IFERROR(VLOOKUP(F23,Stagionalità!$A$6:$M$103,12,FALSE)*C23,"")</f>
        <v/>
      </c>
      <c r="R23" s="2" t="str">
        <f>IFERROR(VLOOKUP(F23,Stagionalità!$A$6:$M$103,13,FALSE)*C23,"")</f>
        <v/>
      </c>
    </row>
    <row r="24" spans="2:18" x14ac:dyDescent="0.3">
      <c r="B24" s="28"/>
      <c r="C24" s="29"/>
      <c r="F24" s="23" t="str">
        <f t="shared" si="0"/>
        <v/>
      </c>
      <c r="G24" s="2" t="str">
        <f>IFERROR(VLOOKUP(F24,Stagionalità!$A$6:$M$103,2,FALSE)*C24,"")</f>
        <v/>
      </c>
      <c r="H24" s="2" t="str">
        <f>IFERROR(VLOOKUP(F24,Stagionalità!$A$6:$M$103,3,FALSE)*C24,"")</f>
        <v/>
      </c>
      <c r="I24" s="2" t="str">
        <f>IFERROR(VLOOKUP(F24,Stagionalità!$A$6:$M$103,4,FALSE)*C24,"")</f>
        <v/>
      </c>
      <c r="J24" s="2" t="str">
        <f>IFERROR(VLOOKUP(F24,Stagionalità!$A$6:$M$103,5,FALSE)*C24,"")</f>
        <v/>
      </c>
      <c r="K24" s="2" t="str">
        <f>IFERROR(VLOOKUP(F24,Stagionalità!$A$6:$M$103,6,FALSE)*C24,"")</f>
        <v/>
      </c>
      <c r="L24" s="2" t="str">
        <f>IFERROR(VLOOKUP(F24,Stagionalità!$A$6:$M$103,7,FALSE)*C24,"")</f>
        <v/>
      </c>
      <c r="M24" s="2" t="str">
        <f>IFERROR(VLOOKUP(F24,Stagionalità!$A$6:$M$103,8,FALSE)*C24,"")</f>
        <v/>
      </c>
      <c r="N24" s="2" t="str">
        <f>IFERROR(VLOOKUP(F24,Stagionalità!$A$6:$M$103,9,FALSE)*C24,"")</f>
        <v/>
      </c>
      <c r="O24" s="2" t="str">
        <f>IFERROR(VLOOKUP(F24,Stagionalità!$A$6:$M$103,10,FALSE)*C24,"")</f>
        <v/>
      </c>
      <c r="P24" s="2" t="str">
        <f>IFERROR(VLOOKUP(F24,Stagionalità!$A$6:$M$103,11,FALSE)*C24,"")</f>
        <v/>
      </c>
      <c r="Q24" s="2" t="str">
        <f>IFERROR(VLOOKUP(F24,Stagionalità!$A$6:$M$103,12,FALSE)*C24,"")</f>
        <v/>
      </c>
      <c r="R24" s="2" t="str">
        <f>IFERROR(VLOOKUP(F24,Stagionalità!$A$6:$M$103,13,FALSE)*C24,"")</f>
        <v/>
      </c>
    </row>
    <row r="25" spans="2:18" x14ac:dyDescent="0.3">
      <c r="B25" s="26"/>
      <c r="C25" s="27"/>
      <c r="F25" s="23" t="str">
        <f t="shared" si="0"/>
        <v/>
      </c>
      <c r="G25" s="2" t="str">
        <f>IFERROR(VLOOKUP(F25,Stagionalità!$A$6:$M$103,2,FALSE)*C25,"")</f>
        <v/>
      </c>
      <c r="H25" s="2" t="str">
        <f>IFERROR(VLOOKUP(F25,Stagionalità!$A$6:$M$103,3,FALSE)*C25,"")</f>
        <v/>
      </c>
      <c r="I25" s="2" t="str">
        <f>IFERROR(VLOOKUP(F25,Stagionalità!$A$6:$M$103,4,FALSE)*C25,"")</f>
        <v/>
      </c>
      <c r="J25" s="2" t="str">
        <f>IFERROR(VLOOKUP(F25,Stagionalità!$A$6:$M$103,5,FALSE)*C25,"")</f>
        <v/>
      </c>
      <c r="K25" s="2" t="str">
        <f>IFERROR(VLOOKUP(F25,Stagionalità!$A$6:$M$103,6,FALSE)*C25,"")</f>
        <v/>
      </c>
      <c r="L25" s="2" t="str">
        <f>IFERROR(VLOOKUP(F25,Stagionalità!$A$6:$M$103,7,FALSE)*C25,"")</f>
        <v/>
      </c>
      <c r="M25" s="2" t="str">
        <f>IFERROR(VLOOKUP(F25,Stagionalità!$A$6:$M$103,8,FALSE)*C25,"")</f>
        <v/>
      </c>
      <c r="N25" s="2" t="str">
        <f>IFERROR(VLOOKUP(F25,Stagionalità!$A$6:$M$103,9,FALSE)*C25,"")</f>
        <v/>
      </c>
      <c r="O25" s="2" t="str">
        <f>IFERROR(VLOOKUP(F25,Stagionalità!$A$6:$M$103,10,FALSE)*C25,"")</f>
        <v/>
      </c>
      <c r="P25" s="2" t="str">
        <f>IFERROR(VLOOKUP(F25,Stagionalità!$A$6:$M$103,11,FALSE)*C25,"")</f>
        <v/>
      </c>
      <c r="Q25" s="2" t="str">
        <f>IFERROR(VLOOKUP(F25,Stagionalità!$A$6:$M$103,12,FALSE)*C25,"")</f>
        <v/>
      </c>
      <c r="R25" s="2" t="str">
        <f>IFERROR(VLOOKUP(F25,Stagionalità!$A$6:$M$103,13,FALSE)*C25,"")</f>
        <v/>
      </c>
    </row>
    <row r="26" spans="2:18" x14ac:dyDescent="0.3">
      <c r="B26" s="28"/>
      <c r="C26" s="29"/>
      <c r="F26" s="23" t="str">
        <f t="shared" si="0"/>
        <v/>
      </c>
      <c r="G26" s="2" t="str">
        <f>IFERROR(VLOOKUP(F26,Stagionalità!$A$6:$M$103,2,FALSE)*C26,"")</f>
        <v/>
      </c>
      <c r="H26" s="2" t="str">
        <f>IFERROR(VLOOKUP(F26,Stagionalità!$A$6:$M$103,3,FALSE)*C26,"")</f>
        <v/>
      </c>
      <c r="I26" s="2" t="str">
        <f>IFERROR(VLOOKUP(F26,Stagionalità!$A$6:$M$103,4,FALSE)*C26,"")</f>
        <v/>
      </c>
      <c r="J26" s="2" t="str">
        <f>IFERROR(VLOOKUP(F26,Stagionalità!$A$6:$M$103,5,FALSE)*C26,"")</f>
        <v/>
      </c>
      <c r="K26" s="2" t="str">
        <f>IFERROR(VLOOKUP(F26,Stagionalità!$A$6:$M$103,6,FALSE)*C26,"")</f>
        <v/>
      </c>
      <c r="L26" s="2" t="str">
        <f>IFERROR(VLOOKUP(F26,Stagionalità!$A$6:$M$103,7,FALSE)*C26,"")</f>
        <v/>
      </c>
      <c r="M26" s="2" t="str">
        <f>IFERROR(VLOOKUP(F26,Stagionalità!$A$6:$M$103,8,FALSE)*C26,"")</f>
        <v/>
      </c>
      <c r="N26" s="2" t="str">
        <f>IFERROR(VLOOKUP(F26,Stagionalità!$A$6:$M$103,9,FALSE)*C26,"")</f>
        <v/>
      </c>
      <c r="O26" s="2" t="str">
        <f>IFERROR(VLOOKUP(F26,Stagionalità!$A$6:$M$103,10,FALSE)*C26,"")</f>
        <v/>
      </c>
      <c r="P26" s="2" t="str">
        <f>IFERROR(VLOOKUP(F26,Stagionalità!$A$6:$M$103,11,FALSE)*C26,"")</f>
        <v/>
      </c>
      <c r="Q26" s="2" t="str">
        <f>IFERROR(VLOOKUP(F26,Stagionalità!$A$6:$M$103,12,FALSE)*C26,"")</f>
        <v/>
      </c>
      <c r="R26" s="2" t="str">
        <f>IFERROR(VLOOKUP(F26,Stagionalità!$A$6:$M$103,13,FALSE)*C26,"")</f>
        <v/>
      </c>
    </row>
    <row r="27" spans="2:18" x14ac:dyDescent="0.3">
      <c r="B27" s="26"/>
      <c r="C27" s="27"/>
      <c r="F27" s="23" t="str">
        <f t="shared" si="0"/>
        <v/>
      </c>
      <c r="G27" s="2" t="str">
        <f>IFERROR(VLOOKUP(F27,Stagionalità!$A$6:$M$103,2,FALSE)*C27,"")</f>
        <v/>
      </c>
      <c r="H27" s="2" t="str">
        <f>IFERROR(VLOOKUP(F27,Stagionalità!$A$6:$M$103,3,FALSE)*C27,"")</f>
        <v/>
      </c>
      <c r="I27" s="2" t="str">
        <f>IFERROR(VLOOKUP(F27,Stagionalità!$A$6:$M$103,4,FALSE)*C27,"")</f>
        <v/>
      </c>
      <c r="J27" s="2" t="str">
        <f>IFERROR(VLOOKUP(F27,Stagionalità!$A$6:$M$103,5,FALSE)*C27,"")</f>
        <v/>
      </c>
      <c r="K27" s="2" t="str">
        <f>IFERROR(VLOOKUP(F27,Stagionalità!$A$6:$M$103,6,FALSE)*C27,"")</f>
        <v/>
      </c>
      <c r="L27" s="2" t="str">
        <f>IFERROR(VLOOKUP(F27,Stagionalità!$A$6:$M$103,7,FALSE)*C27,"")</f>
        <v/>
      </c>
      <c r="M27" s="2" t="str">
        <f>IFERROR(VLOOKUP(F27,Stagionalità!$A$6:$M$103,8,FALSE)*C27,"")</f>
        <v/>
      </c>
      <c r="N27" s="2" t="str">
        <f>IFERROR(VLOOKUP(F27,Stagionalità!$A$6:$M$103,9,FALSE)*C27,"")</f>
        <v/>
      </c>
      <c r="O27" s="2" t="str">
        <f>IFERROR(VLOOKUP(F27,Stagionalità!$A$6:$M$103,10,FALSE)*C27,"")</f>
        <v/>
      </c>
      <c r="P27" s="2" t="str">
        <f>IFERROR(VLOOKUP(F27,Stagionalità!$A$6:$M$103,11,FALSE)*C27,"")</f>
        <v/>
      </c>
      <c r="Q27" s="2" t="str">
        <f>IFERROR(VLOOKUP(F27,Stagionalità!$A$6:$M$103,12,FALSE)*C27,"")</f>
        <v/>
      </c>
      <c r="R27" s="2" t="str">
        <f>IFERROR(VLOOKUP(F27,Stagionalità!$A$6:$M$103,13,FALSE)*C27,"")</f>
        <v/>
      </c>
    </row>
    <row r="28" spans="2:18" x14ac:dyDescent="0.3">
      <c r="B28" s="28"/>
      <c r="C28" s="29"/>
      <c r="F28" s="23" t="str">
        <f t="shared" si="0"/>
        <v/>
      </c>
      <c r="G28" s="2" t="str">
        <f>IFERROR(VLOOKUP(F28,Stagionalità!$A$6:$M$103,2,FALSE)*C28,"")</f>
        <v/>
      </c>
      <c r="H28" s="2" t="str">
        <f>IFERROR(VLOOKUP(F28,Stagionalità!$A$6:$M$103,3,FALSE)*C28,"")</f>
        <v/>
      </c>
      <c r="I28" s="2" t="str">
        <f>IFERROR(VLOOKUP(F28,Stagionalità!$A$6:$M$103,4,FALSE)*C28,"")</f>
        <v/>
      </c>
      <c r="J28" s="2" t="str">
        <f>IFERROR(VLOOKUP(F28,Stagionalità!$A$6:$M$103,5,FALSE)*C28,"")</f>
        <v/>
      </c>
      <c r="K28" s="2" t="str">
        <f>IFERROR(VLOOKUP(F28,Stagionalità!$A$6:$M$103,6,FALSE)*C28,"")</f>
        <v/>
      </c>
      <c r="L28" s="2" t="str">
        <f>IFERROR(VLOOKUP(F28,Stagionalità!$A$6:$M$103,7,FALSE)*C28,"")</f>
        <v/>
      </c>
      <c r="M28" s="2" t="str">
        <f>IFERROR(VLOOKUP(F28,Stagionalità!$A$6:$M$103,8,FALSE)*C28,"")</f>
        <v/>
      </c>
      <c r="N28" s="2" t="str">
        <f>IFERROR(VLOOKUP(F28,Stagionalità!$A$6:$M$103,9,FALSE)*C28,"")</f>
        <v/>
      </c>
      <c r="O28" s="2" t="str">
        <f>IFERROR(VLOOKUP(F28,Stagionalità!$A$6:$M$103,10,FALSE)*C28,"")</f>
        <v/>
      </c>
      <c r="P28" s="2" t="str">
        <f>IFERROR(VLOOKUP(F28,Stagionalità!$A$6:$M$103,11,FALSE)*C28,"")</f>
        <v/>
      </c>
      <c r="Q28" s="2" t="str">
        <f>IFERROR(VLOOKUP(F28,Stagionalità!$A$6:$M$103,12,FALSE)*C28,"")</f>
        <v/>
      </c>
      <c r="R28" s="2" t="str">
        <f>IFERROR(VLOOKUP(F28,Stagionalità!$A$6:$M$103,13,FALSE)*C28,"")</f>
        <v/>
      </c>
    </row>
    <row r="29" spans="2:18" x14ac:dyDescent="0.3">
      <c r="B29" s="26"/>
      <c r="C29" s="27"/>
      <c r="F29" s="23" t="str">
        <f t="shared" si="0"/>
        <v/>
      </c>
      <c r="G29" s="2" t="str">
        <f>IFERROR(VLOOKUP(F29,Stagionalità!$A$6:$M$103,2,FALSE)*C29,"")</f>
        <v/>
      </c>
      <c r="H29" s="2" t="str">
        <f>IFERROR(VLOOKUP(F29,Stagionalità!$A$6:$M$103,3,FALSE)*C29,"")</f>
        <v/>
      </c>
      <c r="I29" s="2" t="str">
        <f>IFERROR(VLOOKUP(F29,Stagionalità!$A$6:$M$103,4,FALSE)*C29,"")</f>
        <v/>
      </c>
      <c r="J29" s="2" t="str">
        <f>IFERROR(VLOOKUP(F29,Stagionalità!$A$6:$M$103,5,FALSE)*C29,"")</f>
        <v/>
      </c>
      <c r="K29" s="2" t="str">
        <f>IFERROR(VLOOKUP(F29,Stagionalità!$A$6:$M$103,6,FALSE)*C29,"")</f>
        <v/>
      </c>
      <c r="L29" s="2" t="str">
        <f>IFERROR(VLOOKUP(F29,Stagionalità!$A$6:$M$103,7,FALSE)*C29,"")</f>
        <v/>
      </c>
      <c r="M29" s="2" t="str">
        <f>IFERROR(VLOOKUP(F29,Stagionalità!$A$6:$M$103,8,FALSE)*C29,"")</f>
        <v/>
      </c>
      <c r="N29" s="2" t="str">
        <f>IFERROR(VLOOKUP(F29,Stagionalità!$A$6:$M$103,9,FALSE)*C29,"")</f>
        <v/>
      </c>
      <c r="O29" s="2" t="str">
        <f>IFERROR(VLOOKUP(F29,Stagionalità!$A$6:$M$103,10,FALSE)*C29,"")</f>
        <v/>
      </c>
      <c r="P29" s="2" t="str">
        <f>IFERROR(VLOOKUP(F29,Stagionalità!$A$6:$M$103,11,FALSE)*C29,"")</f>
        <v/>
      </c>
      <c r="Q29" s="2" t="str">
        <f>IFERROR(VLOOKUP(F29,Stagionalità!$A$6:$M$103,12,FALSE)*C29,"")</f>
        <v/>
      </c>
      <c r="R29" s="2" t="str">
        <f>IFERROR(VLOOKUP(F29,Stagionalità!$A$6:$M$103,13,FALSE)*C29,"")</f>
        <v/>
      </c>
    </row>
    <row r="30" spans="2:18" x14ac:dyDescent="0.3">
      <c r="B30" s="28"/>
      <c r="C30" s="29"/>
      <c r="F30" s="23" t="str">
        <f t="shared" si="0"/>
        <v/>
      </c>
      <c r="G30" s="2" t="str">
        <f>IFERROR(VLOOKUP(F30,Stagionalità!$A$6:$M$103,2,FALSE)*C30,"")</f>
        <v/>
      </c>
      <c r="H30" s="2" t="str">
        <f>IFERROR(VLOOKUP(F30,Stagionalità!$A$6:$M$103,3,FALSE)*C30,"")</f>
        <v/>
      </c>
      <c r="I30" s="2" t="str">
        <f>IFERROR(VLOOKUP(F30,Stagionalità!$A$6:$M$103,4,FALSE)*C30,"")</f>
        <v/>
      </c>
      <c r="J30" s="2" t="str">
        <f>IFERROR(VLOOKUP(F30,Stagionalità!$A$6:$M$103,5,FALSE)*C30,"")</f>
        <v/>
      </c>
      <c r="K30" s="2" t="str">
        <f>IFERROR(VLOOKUP(F30,Stagionalità!$A$6:$M$103,6,FALSE)*C30,"")</f>
        <v/>
      </c>
      <c r="L30" s="2" t="str">
        <f>IFERROR(VLOOKUP(F30,Stagionalità!$A$6:$M$103,7,FALSE)*C30,"")</f>
        <v/>
      </c>
      <c r="M30" s="2" t="str">
        <f>IFERROR(VLOOKUP(F30,Stagionalità!$A$6:$M$103,8,FALSE)*C30,"")</f>
        <v/>
      </c>
      <c r="N30" s="2" t="str">
        <f>IFERROR(VLOOKUP(F30,Stagionalità!$A$6:$M$103,9,FALSE)*C30,"")</f>
        <v/>
      </c>
      <c r="O30" s="2" t="str">
        <f>IFERROR(VLOOKUP(F30,Stagionalità!$A$6:$M$103,10,FALSE)*C30,"")</f>
        <v/>
      </c>
      <c r="P30" s="2" t="str">
        <f>IFERROR(VLOOKUP(F30,Stagionalità!$A$6:$M$103,11,FALSE)*C30,"")</f>
        <v/>
      </c>
      <c r="Q30" s="2" t="str">
        <f>IFERROR(VLOOKUP(F30,Stagionalità!$A$6:$M$103,12,FALSE)*C30,"")</f>
        <v/>
      </c>
      <c r="R30" s="2" t="str">
        <f>IFERROR(VLOOKUP(F30,Stagionalità!$A$6:$M$103,13,FALSE)*C30,"")</f>
        <v/>
      </c>
    </row>
    <row r="31" spans="2:18" x14ac:dyDescent="0.3">
      <c r="B31" s="26"/>
      <c r="C31" s="27"/>
      <c r="F31" s="23" t="str">
        <f t="shared" si="0"/>
        <v/>
      </c>
      <c r="G31" s="2" t="str">
        <f>IFERROR(VLOOKUP(F31,Stagionalità!$A$6:$M$103,2,FALSE)*C31,"")</f>
        <v/>
      </c>
      <c r="H31" s="2" t="str">
        <f>IFERROR(VLOOKUP(F31,Stagionalità!$A$6:$M$103,3,FALSE)*C31,"")</f>
        <v/>
      </c>
      <c r="I31" s="2" t="str">
        <f>IFERROR(VLOOKUP(F31,Stagionalità!$A$6:$M$103,4,FALSE)*C31,"")</f>
        <v/>
      </c>
      <c r="J31" s="2" t="str">
        <f>IFERROR(VLOOKUP(F31,Stagionalità!$A$6:$M$103,5,FALSE)*C31,"")</f>
        <v/>
      </c>
      <c r="K31" s="2" t="str">
        <f>IFERROR(VLOOKUP(F31,Stagionalità!$A$6:$M$103,6,FALSE)*C31,"")</f>
        <v/>
      </c>
      <c r="L31" s="2" t="str">
        <f>IFERROR(VLOOKUP(F31,Stagionalità!$A$6:$M$103,7,FALSE)*C31,"")</f>
        <v/>
      </c>
      <c r="M31" s="2" t="str">
        <f>IFERROR(VLOOKUP(F31,Stagionalità!$A$6:$M$103,8,FALSE)*C31,"")</f>
        <v/>
      </c>
      <c r="N31" s="2" t="str">
        <f>IFERROR(VLOOKUP(F31,Stagionalità!$A$6:$M$103,9,FALSE)*C31,"")</f>
        <v/>
      </c>
      <c r="O31" s="2" t="str">
        <f>IFERROR(VLOOKUP(F31,Stagionalità!$A$6:$M$103,10,FALSE)*C31,"")</f>
        <v/>
      </c>
      <c r="P31" s="2" t="str">
        <f>IFERROR(VLOOKUP(F31,Stagionalità!$A$6:$M$103,11,FALSE)*C31,"")</f>
        <v/>
      </c>
      <c r="Q31" s="2" t="str">
        <f>IFERROR(VLOOKUP(F31,Stagionalità!$A$6:$M$103,12,FALSE)*C31,"")</f>
        <v/>
      </c>
      <c r="R31" s="2" t="str">
        <f>IFERROR(VLOOKUP(F31,Stagionalità!$A$6:$M$103,13,FALSE)*C31,"")</f>
        <v/>
      </c>
    </row>
    <row r="32" spans="2:18" x14ac:dyDescent="0.3">
      <c r="B32" s="28"/>
      <c r="C32" s="29"/>
      <c r="F32" s="23" t="str">
        <f t="shared" si="0"/>
        <v/>
      </c>
      <c r="G32" s="2" t="str">
        <f>IFERROR(VLOOKUP(F32,Stagionalità!$A$6:$M$103,2,FALSE)*C32,"")</f>
        <v/>
      </c>
      <c r="H32" s="2" t="str">
        <f>IFERROR(VLOOKUP(F32,Stagionalità!$A$6:$M$103,3,FALSE)*C32,"")</f>
        <v/>
      </c>
      <c r="I32" s="2" t="str">
        <f>IFERROR(VLOOKUP(F32,Stagionalità!$A$6:$M$103,4,FALSE)*C32,"")</f>
        <v/>
      </c>
      <c r="J32" s="2" t="str">
        <f>IFERROR(VLOOKUP(F32,Stagionalità!$A$6:$M$103,5,FALSE)*C32,"")</f>
        <v/>
      </c>
      <c r="K32" s="2" t="str">
        <f>IFERROR(VLOOKUP(F32,Stagionalità!$A$6:$M$103,6,FALSE)*C32,"")</f>
        <v/>
      </c>
      <c r="L32" s="2" t="str">
        <f>IFERROR(VLOOKUP(F32,Stagionalità!$A$6:$M$103,7,FALSE)*C32,"")</f>
        <v/>
      </c>
      <c r="M32" s="2" t="str">
        <f>IFERROR(VLOOKUP(F32,Stagionalità!$A$6:$M$103,8,FALSE)*C32,"")</f>
        <v/>
      </c>
      <c r="N32" s="2" t="str">
        <f>IFERROR(VLOOKUP(F32,Stagionalità!$A$6:$M$103,9,FALSE)*C32,"")</f>
        <v/>
      </c>
      <c r="O32" s="2" t="str">
        <f>IFERROR(VLOOKUP(F32,Stagionalità!$A$6:$M$103,10,FALSE)*C32,"")</f>
        <v/>
      </c>
      <c r="P32" s="2" t="str">
        <f>IFERROR(VLOOKUP(F32,Stagionalità!$A$6:$M$103,11,FALSE)*C32,"")</f>
        <v/>
      </c>
      <c r="Q32" s="2" t="str">
        <f>IFERROR(VLOOKUP(F32,Stagionalità!$A$6:$M$103,12,FALSE)*C32,"")</f>
        <v/>
      </c>
      <c r="R32" s="2" t="str">
        <f>IFERROR(VLOOKUP(F32,Stagionalità!$A$6:$M$103,13,FALSE)*C32,"")</f>
        <v/>
      </c>
    </row>
    <row r="33" spans="2:18" x14ac:dyDescent="0.3">
      <c r="B33" s="26"/>
      <c r="C33" s="27"/>
      <c r="F33" s="23" t="str">
        <f t="shared" si="0"/>
        <v/>
      </c>
      <c r="G33" s="2" t="str">
        <f>IFERROR(VLOOKUP(F33,Stagionalità!$A$6:$M$103,2,FALSE)*C33,"")</f>
        <v/>
      </c>
      <c r="H33" s="2" t="str">
        <f>IFERROR(VLOOKUP(F33,Stagionalità!$A$6:$M$103,3,FALSE)*C33,"")</f>
        <v/>
      </c>
      <c r="I33" s="2" t="str">
        <f>IFERROR(VLOOKUP(F33,Stagionalità!$A$6:$M$103,4,FALSE)*C33,"")</f>
        <v/>
      </c>
      <c r="J33" s="2" t="str">
        <f>IFERROR(VLOOKUP(F33,Stagionalità!$A$6:$M$103,5,FALSE)*C33,"")</f>
        <v/>
      </c>
      <c r="K33" s="2" t="str">
        <f>IFERROR(VLOOKUP(F33,Stagionalità!$A$6:$M$103,6,FALSE)*C33,"")</f>
        <v/>
      </c>
      <c r="L33" s="2" t="str">
        <f>IFERROR(VLOOKUP(F33,Stagionalità!$A$6:$M$103,7,FALSE)*C33,"")</f>
        <v/>
      </c>
      <c r="M33" s="2" t="str">
        <f>IFERROR(VLOOKUP(F33,Stagionalità!$A$6:$M$103,8,FALSE)*C33,"")</f>
        <v/>
      </c>
      <c r="N33" s="2" t="str">
        <f>IFERROR(VLOOKUP(F33,Stagionalità!$A$6:$M$103,9,FALSE)*C33,"")</f>
        <v/>
      </c>
      <c r="O33" s="2" t="str">
        <f>IFERROR(VLOOKUP(F33,Stagionalità!$A$6:$M$103,10,FALSE)*C33,"")</f>
        <v/>
      </c>
      <c r="P33" s="2" t="str">
        <f>IFERROR(VLOOKUP(F33,Stagionalità!$A$6:$M$103,11,FALSE)*C33,"")</f>
        <v/>
      </c>
      <c r="Q33" s="2" t="str">
        <f>IFERROR(VLOOKUP(F33,Stagionalità!$A$6:$M$103,12,FALSE)*C33,"")</f>
        <v/>
      </c>
      <c r="R33" s="2" t="str">
        <f>IFERROR(VLOOKUP(F33,Stagionalità!$A$6:$M$103,13,FALSE)*C33,"")</f>
        <v/>
      </c>
    </row>
    <row r="34" spans="2:18" x14ac:dyDescent="0.3">
      <c r="B34" s="28"/>
      <c r="C34" s="29"/>
      <c r="F34" s="23" t="str">
        <f t="shared" si="0"/>
        <v/>
      </c>
      <c r="G34" s="2" t="str">
        <f>IFERROR(VLOOKUP(F34,Stagionalità!$A$6:$M$103,2,FALSE)*C34,"")</f>
        <v/>
      </c>
      <c r="H34" s="2" t="str">
        <f>IFERROR(VLOOKUP(F34,Stagionalità!$A$6:$M$103,3,FALSE)*C34,"")</f>
        <v/>
      </c>
      <c r="I34" s="2" t="str">
        <f>IFERROR(VLOOKUP(F34,Stagionalità!$A$6:$M$103,4,FALSE)*C34,"")</f>
        <v/>
      </c>
      <c r="J34" s="2" t="str">
        <f>IFERROR(VLOOKUP(F34,Stagionalità!$A$6:$M$103,5,FALSE)*C34,"")</f>
        <v/>
      </c>
      <c r="K34" s="2" t="str">
        <f>IFERROR(VLOOKUP(F34,Stagionalità!$A$6:$M$103,6,FALSE)*C34,"")</f>
        <v/>
      </c>
      <c r="L34" s="2" t="str">
        <f>IFERROR(VLOOKUP(F34,Stagionalità!$A$6:$M$103,7,FALSE)*C34,"")</f>
        <v/>
      </c>
      <c r="M34" s="2" t="str">
        <f>IFERROR(VLOOKUP(F34,Stagionalità!$A$6:$M$103,8,FALSE)*C34,"")</f>
        <v/>
      </c>
      <c r="N34" s="2" t="str">
        <f>IFERROR(VLOOKUP(F34,Stagionalità!$A$6:$M$103,9,FALSE)*C34,"")</f>
        <v/>
      </c>
      <c r="O34" s="2" t="str">
        <f>IFERROR(VLOOKUP(F34,Stagionalità!$A$6:$M$103,10,FALSE)*C34,"")</f>
        <v/>
      </c>
      <c r="P34" s="2" t="str">
        <f>IFERROR(VLOOKUP(F34,Stagionalità!$A$6:$M$103,11,FALSE)*C34,"")</f>
        <v/>
      </c>
      <c r="Q34" s="2" t="str">
        <f>IFERROR(VLOOKUP(F34,Stagionalità!$A$6:$M$103,12,FALSE)*C34,"")</f>
        <v/>
      </c>
      <c r="R34" s="2" t="str">
        <f>IFERROR(VLOOKUP(F34,Stagionalità!$A$6:$M$103,13,FALSE)*C34,"")</f>
        <v/>
      </c>
    </row>
    <row r="35" spans="2:18" x14ac:dyDescent="0.3">
      <c r="B35" s="26"/>
      <c r="C35" s="27"/>
      <c r="F35" s="23" t="str">
        <f t="shared" si="0"/>
        <v/>
      </c>
      <c r="G35" s="2" t="str">
        <f>IFERROR(VLOOKUP(F35,Stagionalità!$A$6:$M$103,2,FALSE)*C35,"")</f>
        <v/>
      </c>
      <c r="H35" s="2" t="str">
        <f>IFERROR(VLOOKUP(F35,Stagionalità!$A$6:$M$103,3,FALSE)*C35,"")</f>
        <v/>
      </c>
      <c r="I35" s="2" t="str">
        <f>IFERROR(VLOOKUP(F35,Stagionalità!$A$6:$M$103,4,FALSE)*C35,"")</f>
        <v/>
      </c>
      <c r="J35" s="2" t="str">
        <f>IFERROR(VLOOKUP(F35,Stagionalità!$A$6:$M$103,5,FALSE)*C35,"")</f>
        <v/>
      </c>
      <c r="K35" s="2" t="str">
        <f>IFERROR(VLOOKUP(F35,Stagionalità!$A$6:$M$103,6,FALSE)*C35,"")</f>
        <v/>
      </c>
      <c r="L35" s="2" t="str">
        <f>IFERROR(VLOOKUP(F35,Stagionalità!$A$6:$M$103,7,FALSE)*C35,"")</f>
        <v/>
      </c>
      <c r="M35" s="2" t="str">
        <f>IFERROR(VLOOKUP(F35,Stagionalità!$A$6:$M$103,8,FALSE)*C35,"")</f>
        <v/>
      </c>
      <c r="N35" s="2" t="str">
        <f>IFERROR(VLOOKUP(F35,Stagionalità!$A$6:$M$103,9,FALSE)*C35,"")</f>
        <v/>
      </c>
      <c r="O35" s="2" t="str">
        <f>IFERROR(VLOOKUP(F35,Stagionalità!$A$6:$M$103,10,FALSE)*C35,"")</f>
        <v/>
      </c>
      <c r="P35" s="2" t="str">
        <f>IFERROR(VLOOKUP(F35,Stagionalità!$A$6:$M$103,11,FALSE)*C35,"")</f>
        <v/>
      </c>
      <c r="Q35" s="2" t="str">
        <f>IFERROR(VLOOKUP(F35,Stagionalità!$A$6:$M$103,12,FALSE)*C35,"")</f>
        <v/>
      </c>
      <c r="R35" s="2" t="str">
        <f>IFERROR(VLOOKUP(F35,Stagionalità!$A$6:$M$103,13,FALSE)*C35,"")</f>
        <v/>
      </c>
    </row>
    <row r="36" spans="2:18" x14ac:dyDescent="0.3">
      <c r="B36" s="28"/>
      <c r="C36" s="29"/>
      <c r="F36" s="23" t="str">
        <f t="shared" si="0"/>
        <v/>
      </c>
      <c r="G36" s="2" t="str">
        <f>IFERROR(VLOOKUP(F36,Stagionalità!$A$6:$M$103,2,FALSE)*C36,"")</f>
        <v/>
      </c>
      <c r="H36" s="2" t="str">
        <f>IFERROR(VLOOKUP(F36,Stagionalità!$A$6:$M$103,3,FALSE)*C36,"")</f>
        <v/>
      </c>
      <c r="I36" s="2" t="str">
        <f>IFERROR(VLOOKUP(F36,Stagionalità!$A$6:$M$103,4,FALSE)*C36,"")</f>
        <v/>
      </c>
      <c r="J36" s="2" t="str">
        <f>IFERROR(VLOOKUP(F36,Stagionalità!$A$6:$M$103,5,FALSE)*C36,"")</f>
        <v/>
      </c>
      <c r="K36" s="2" t="str">
        <f>IFERROR(VLOOKUP(F36,Stagionalità!$A$6:$M$103,6,FALSE)*C36,"")</f>
        <v/>
      </c>
      <c r="L36" s="2" t="str">
        <f>IFERROR(VLOOKUP(F36,Stagionalità!$A$6:$M$103,7,FALSE)*C36,"")</f>
        <v/>
      </c>
      <c r="M36" s="2" t="str">
        <f>IFERROR(VLOOKUP(F36,Stagionalità!$A$6:$M$103,8,FALSE)*C36,"")</f>
        <v/>
      </c>
      <c r="N36" s="2" t="str">
        <f>IFERROR(VLOOKUP(F36,Stagionalità!$A$6:$M$103,9,FALSE)*C36,"")</f>
        <v/>
      </c>
      <c r="O36" s="2" t="str">
        <f>IFERROR(VLOOKUP(F36,Stagionalità!$A$6:$M$103,10,FALSE)*C36,"")</f>
        <v/>
      </c>
      <c r="P36" s="2" t="str">
        <f>IFERROR(VLOOKUP(F36,Stagionalità!$A$6:$M$103,11,FALSE)*C36,"")</f>
        <v/>
      </c>
      <c r="Q36" s="2" t="str">
        <f>IFERROR(VLOOKUP(F36,Stagionalità!$A$6:$M$103,12,FALSE)*C36,"")</f>
        <v/>
      </c>
      <c r="R36" s="2" t="str">
        <f>IFERROR(VLOOKUP(F36,Stagionalità!$A$6:$M$103,13,FALSE)*C36,"")</f>
        <v/>
      </c>
    </row>
    <row r="37" spans="2:18" x14ac:dyDescent="0.3">
      <c r="B37" s="26"/>
      <c r="C37" s="27"/>
      <c r="F37" s="23" t="str">
        <f t="shared" si="0"/>
        <v/>
      </c>
      <c r="G37" s="2" t="str">
        <f>IFERROR(VLOOKUP(F37,Stagionalità!$A$6:$M$103,2,FALSE)*C37,"")</f>
        <v/>
      </c>
      <c r="H37" s="2" t="str">
        <f>IFERROR(VLOOKUP(F37,Stagionalità!$A$6:$M$103,3,FALSE)*C37,"")</f>
        <v/>
      </c>
      <c r="I37" s="2" t="str">
        <f>IFERROR(VLOOKUP(F37,Stagionalità!$A$6:$M$103,4,FALSE)*C37,"")</f>
        <v/>
      </c>
      <c r="J37" s="2" t="str">
        <f>IFERROR(VLOOKUP(F37,Stagionalità!$A$6:$M$103,5,FALSE)*C37,"")</f>
        <v/>
      </c>
      <c r="K37" s="2" t="str">
        <f>IFERROR(VLOOKUP(F37,Stagionalità!$A$6:$M$103,6,FALSE)*C37,"")</f>
        <v/>
      </c>
      <c r="L37" s="2" t="str">
        <f>IFERROR(VLOOKUP(F37,Stagionalità!$A$6:$M$103,7,FALSE)*C37,"")</f>
        <v/>
      </c>
      <c r="M37" s="2" t="str">
        <f>IFERROR(VLOOKUP(F37,Stagionalità!$A$6:$M$103,8,FALSE)*C37,"")</f>
        <v/>
      </c>
      <c r="N37" s="2" t="str">
        <f>IFERROR(VLOOKUP(F37,Stagionalità!$A$6:$M$103,9,FALSE)*C37,"")</f>
        <v/>
      </c>
      <c r="O37" s="2" t="str">
        <f>IFERROR(VLOOKUP(F37,Stagionalità!$A$6:$M$103,10,FALSE)*C37,"")</f>
        <v/>
      </c>
      <c r="P37" s="2" t="str">
        <f>IFERROR(VLOOKUP(F37,Stagionalità!$A$6:$M$103,11,FALSE)*C37,"")</f>
        <v/>
      </c>
      <c r="Q37" s="2" t="str">
        <f>IFERROR(VLOOKUP(F37,Stagionalità!$A$6:$M$103,12,FALSE)*C37,"")</f>
        <v/>
      </c>
      <c r="R37" s="2" t="str">
        <f>IFERROR(VLOOKUP(F37,Stagionalità!$A$6:$M$103,13,FALSE)*C37,"")</f>
        <v/>
      </c>
    </row>
    <row r="38" spans="2:18" x14ac:dyDescent="0.3">
      <c r="B38" s="28"/>
      <c r="C38" s="29"/>
      <c r="F38" s="23" t="str">
        <f t="shared" si="0"/>
        <v/>
      </c>
      <c r="G38" s="2" t="str">
        <f>IFERROR(VLOOKUP(F38,Stagionalità!$A$6:$M$103,2,FALSE)*C38,"")</f>
        <v/>
      </c>
      <c r="H38" s="2" t="str">
        <f>IFERROR(VLOOKUP(F38,Stagionalità!$A$6:$M$103,3,FALSE)*C38,"")</f>
        <v/>
      </c>
      <c r="I38" s="2" t="str">
        <f>IFERROR(VLOOKUP(F38,Stagionalità!$A$6:$M$103,4,FALSE)*C38,"")</f>
        <v/>
      </c>
      <c r="J38" s="2" t="str">
        <f>IFERROR(VLOOKUP(F38,Stagionalità!$A$6:$M$103,5,FALSE)*C38,"")</f>
        <v/>
      </c>
      <c r="K38" s="2" t="str">
        <f>IFERROR(VLOOKUP(F38,Stagionalità!$A$6:$M$103,6,FALSE)*C38,"")</f>
        <v/>
      </c>
      <c r="L38" s="2" t="str">
        <f>IFERROR(VLOOKUP(F38,Stagionalità!$A$6:$M$103,7,FALSE)*C38,"")</f>
        <v/>
      </c>
      <c r="M38" s="2" t="str">
        <f>IFERROR(VLOOKUP(F38,Stagionalità!$A$6:$M$103,8,FALSE)*C38,"")</f>
        <v/>
      </c>
      <c r="N38" s="2" t="str">
        <f>IFERROR(VLOOKUP(F38,Stagionalità!$A$6:$M$103,9,FALSE)*C38,"")</f>
        <v/>
      </c>
      <c r="O38" s="2" t="str">
        <f>IFERROR(VLOOKUP(F38,Stagionalità!$A$6:$M$103,10,FALSE)*C38,"")</f>
        <v/>
      </c>
      <c r="P38" s="2" t="str">
        <f>IFERROR(VLOOKUP(F38,Stagionalità!$A$6:$M$103,11,FALSE)*C38,"")</f>
        <v/>
      </c>
      <c r="Q38" s="2" t="str">
        <f>IFERROR(VLOOKUP(F38,Stagionalità!$A$6:$M$103,12,FALSE)*C38,"")</f>
        <v/>
      </c>
      <c r="R38" s="2" t="str">
        <f>IFERROR(VLOOKUP(F38,Stagionalità!$A$6:$M$103,13,FALSE)*C38,"")</f>
        <v/>
      </c>
    </row>
    <row r="39" spans="2:18" x14ac:dyDescent="0.3">
      <c r="B39" s="26"/>
      <c r="C39" s="27"/>
      <c r="F39" s="23" t="str">
        <f t="shared" si="0"/>
        <v/>
      </c>
      <c r="G39" s="2" t="str">
        <f>IFERROR(VLOOKUP(F39,Stagionalità!$A$6:$M$103,2,FALSE)*C39,"")</f>
        <v/>
      </c>
      <c r="H39" s="2" t="str">
        <f>IFERROR(VLOOKUP(F39,Stagionalità!$A$6:$M$103,3,FALSE)*C39,"")</f>
        <v/>
      </c>
      <c r="I39" s="2" t="str">
        <f>IFERROR(VLOOKUP(F39,Stagionalità!$A$6:$M$103,4,FALSE)*C39,"")</f>
        <v/>
      </c>
      <c r="J39" s="2" t="str">
        <f>IFERROR(VLOOKUP(F39,Stagionalità!$A$6:$M$103,5,FALSE)*C39,"")</f>
        <v/>
      </c>
      <c r="K39" s="2" t="str">
        <f>IFERROR(VLOOKUP(F39,Stagionalità!$A$6:$M$103,6,FALSE)*C39,"")</f>
        <v/>
      </c>
      <c r="L39" s="2" t="str">
        <f>IFERROR(VLOOKUP(F39,Stagionalità!$A$6:$M$103,7,FALSE)*C39,"")</f>
        <v/>
      </c>
      <c r="M39" s="2" t="str">
        <f>IFERROR(VLOOKUP(F39,Stagionalità!$A$6:$M$103,8,FALSE)*C39,"")</f>
        <v/>
      </c>
      <c r="N39" s="2" t="str">
        <f>IFERROR(VLOOKUP(F39,Stagionalità!$A$6:$M$103,9,FALSE)*C39,"")</f>
        <v/>
      </c>
      <c r="O39" s="2" t="str">
        <f>IFERROR(VLOOKUP(F39,Stagionalità!$A$6:$M$103,10,FALSE)*C39,"")</f>
        <v/>
      </c>
      <c r="P39" s="2" t="str">
        <f>IFERROR(VLOOKUP(F39,Stagionalità!$A$6:$M$103,11,FALSE)*C39,"")</f>
        <v/>
      </c>
      <c r="Q39" s="2" t="str">
        <f>IFERROR(VLOOKUP(F39,Stagionalità!$A$6:$M$103,12,FALSE)*C39,"")</f>
        <v/>
      </c>
      <c r="R39" s="2" t="str">
        <f>IFERROR(VLOOKUP(F39,Stagionalità!$A$6:$M$103,13,FALSE)*C39,"")</f>
        <v/>
      </c>
    </row>
    <row r="40" spans="2:18" x14ac:dyDescent="0.3">
      <c r="B40" s="28"/>
      <c r="C40" s="29"/>
      <c r="F40" s="23" t="str">
        <f t="shared" si="0"/>
        <v/>
      </c>
      <c r="G40" s="2" t="str">
        <f>IFERROR(VLOOKUP(F40,Stagionalità!$A$6:$M$103,2,FALSE)*C40,"")</f>
        <v/>
      </c>
      <c r="H40" s="2" t="str">
        <f>IFERROR(VLOOKUP(F40,Stagionalità!$A$6:$M$103,3,FALSE)*C40,"")</f>
        <v/>
      </c>
      <c r="I40" s="2" t="str">
        <f>IFERROR(VLOOKUP(F40,Stagionalità!$A$6:$M$103,4,FALSE)*C40,"")</f>
        <v/>
      </c>
      <c r="J40" s="2" t="str">
        <f>IFERROR(VLOOKUP(F40,Stagionalità!$A$6:$M$103,5,FALSE)*C40,"")</f>
        <v/>
      </c>
      <c r="K40" s="2" t="str">
        <f>IFERROR(VLOOKUP(F40,Stagionalità!$A$6:$M$103,6,FALSE)*C40,"")</f>
        <v/>
      </c>
      <c r="L40" s="2" t="str">
        <f>IFERROR(VLOOKUP(F40,Stagionalità!$A$6:$M$103,7,FALSE)*C40,"")</f>
        <v/>
      </c>
      <c r="M40" s="2" t="str">
        <f>IFERROR(VLOOKUP(F40,Stagionalità!$A$6:$M$103,8,FALSE)*C40,"")</f>
        <v/>
      </c>
      <c r="N40" s="2" t="str">
        <f>IFERROR(VLOOKUP(F40,Stagionalità!$A$6:$M$103,9,FALSE)*C40,"")</f>
        <v/>
      </c>
      <c r="O40" s="2" t="str">
        <f>IFERROR(VLOOKUP(F40,Stagionalità!$A$6:$M$103,10,FALSE)*C40,"")</f>
        <v/>
      </c>
      <c r="P40" s="2" t="str">
        <f>IFERROR(VLOOKUP(F40,Stagionalità!$A$6:$M$103,11,FALSE)*C40,"")</f>
        <v/>
      </c>
      <c r="Q40" s="2" t="str">
        <f>IFERROR(VLOOKUP(F40,Stagionalità!$A$6:$M$103,12,FALSE)*C40,"")</f>
        <v/>
      </c>
      <c r="R40" s="2" t="str">
        <f>IFERROR(VLOOKUP(F40,Stagionalità!$A$6:$M$103,13,FALSE)*C40,"")</f>
        <v/>
      </c>
    </row>
    <row r="41" spans="2:18" x14ac:dyDescent="0.3">
      <c r="B41" s="26"/>
      <c r="C41" s="27"/>
      <c r="F41" s="23" t="str">
        <f t="shared" si="0"/>
        <v/>
      </c>
      <c r="G41" s="2" t="str">
        <f>IFERROR(VLOOKUP(F41,Stagionalità!$A$6:$M$103,2,FALSE)*C41,"")</f>
        <v/>
      </c>
      <c r="H41" s="2" t="str">
        <f>IFERROR(VLOOKUP(F41,Stagionalità!$A$6:$M$103,3,FALSE)*C41,"")</f>
        <v/>
      </c>
      <c r="I41" s="2" t="str">
        <f>IFERROR(VLOOKUP(F41,Stagionalità!$A$6:$M$103,4,FALSE)*C41,"")</f>
        <v/>
      </c>
      <c r="J41" s="2" t="str">
        <f>IFERROR(VLOOKUP(F41,Stagionalità!$A$6:$M$103,5,FALSE)*C41,"")</f>
        <v/>
      </c>
      <c r="K41" s="2" t="str">
        <f>IFERROR(VLOOKUP(F41,Stagionalità!$A$6:$M$103,6,FALSE)*C41,"")</f>
        <v/>
      </c>
      <c r="L41" s="2" t="str">
        <f>IFERROR(VLOOKUP(F41,Stagionalità!$A$6:$M$103,7,FALSE)*C41,"")</f>
        <v/>
      </c>
      <c r="M41" s="2" t="str">
        <f>IFERROR(VLOOKUP(F41,Stagionalità!$A$6:$M$103,8,FALSE)*C41,"")</f>
        <v/>
      </c>
      <c r="N41" s="2" t="str">
        <f>IFERROR(VLOOKUP(F41,Stagionalità!$A$6:$M$103,9,FALSE)*C41,"")</f>
        <v/>
      </c>
      <c r="O41" s="2" t="str">
        <f>IFERROR(VLOOKUP(F41,Stagionalità!$A$6:$M$103,10,FALSE)*C41,"")</f>
        <v/>
      </c>
      <c r="P41" s="2" t="str">
        <f>IFERROR(VLOOKUP(F41,Stagionalità!$A$6:$M$103,11,FALSE)*C41,"")</f>
        <v/>
      </c>
      <c r="Q41" s="2" t="str">
        <f>IFERROR(VLOOKUP(F41,Stagionalità!$A$6:$M$103,12,FALSE)*C41,"")</f>
        <v/>
      </c>
      <c r="R41" s="2" t="str">
        <f>IFERROR(VLOOKUP(F41,Stagionalità!$A$6:$M$103,13,FALSE)*C41,"")</f>
        <v/>
      </c>
    </row>
    <row r="42" spans="2:18" x14ac:dyDescent="0.3">
      <c r="B42" s="28"/>
      <c r="C42" s="29"/>
      <c r="F42" s="23" t="str">
        <f t="shared" si="0"/>
        <v/>
      </c>
      <c r="G42" s="2" t="str">
        <f>IFERROR(VLOOKUP(F42,Stagionalità!$A$6:$M$103,2,FALSE)*C42,"")</f>
        <v/>
      </c>
      <c r="H42" s="2" t="str">
        <f>IFERROR(VLOOKUP(F42,Stagionalità!$A$6:$M$103,3,FALSE)*C42,"")</f>
        <v/>
      </c>
      <c r="I42" s="2" t="str">
        <f>IFERROR(VLOOKUP(F42,Stagionalità!$A$6:$M$103,4,FALSE)*C42,"")</f>
        <v/>
      </c>
      <c r="J42" s="2" t="str">
        <f>IFERROR(VLOOKUP(F42,Stagionalità!$A$6:$M$103,5,FALSE)*C42,"")</f>
        <v/>
      </c>
      <c r="K42" s="2" t="str">
        <f>IFERROR(VLOOKUP(F42,Stagionalità!$A$6:$M$103,6,FALSE)*C42,"")</f>
        <v/>
      </c>
      <c r="L42" s="2" t="str">
        <f>IFERROR(VLOOKUP(F42,Stagionalità!$A$6:$M$103,7,FALSE)*C42,"")</f>
        <v/>
      </c>
      <c r="M42" s="2" t="str">
        <f>IFERROR(VLOOKUP(F42,Stagionalità!$A$6:$M$103,8,FALSE)*C42,"")</f>
        <v/>
      </c>
      <c r="N42" s="2" t="str">
        <f>IFERROR(VLOOKUP(F42,Stagionalità!$A$6:$M$103,9,FALSE)*C42,"")</f>
        <v/>
      </c>
      <c r="O42" s="2" t="str">
        <f>IFERROR(VLOOKUP(F42,Stagionalità!$A$6:$M$103,10,FALSE)*C42,"")</f>
        <v/>
      </c>
      <c r="P42" s="2" t="str">
        <f>IFERROR(VLOOKUP(F42,Stagionalità!$A$6:$M$103,11,FALSE)*C42,"")</f>
        <v/>
      </c>
      <c r="Q42" s="2" t="str">
        <f>IFERROR(VLOOKUP(F42,Stagionalità!$A$6:$M$103,12,FALSE)*C42,"")</f>
        <v/>
      </c>
      <c r="R42" s="2" t="str">
        <f>IFERROR(VLOOKUP(F42,Stagionalità!$A$6:$M$103,13,FALSE)*C42,"")</f>
        <v/>
      </c>
    </row>
    <row r="43" spans="2:18" x14ac:dyDescent="0.3">
      <c r="B43" s="26"/>
      <c r="C43" s="27"/>
      <c r="F43" s="23" t="str">
        <f t="shared" si="0"/>
        <v/>
      </c>
      <c r="G43" s="2" t="str">
        <f>IFERROR(VLOOKUP(F43,Stagionalità!$A$6:$M$103,2,FALSE)*C43,"")</f>
        <v/>
      </c>
      <c r="H43" s="2" t="str">
        <f>IFERROR(VLOOKUP(F43,Stagionalità!$A$6:$M$103,3,FALSE)*C43,"")</f>
        <v/>
      </c>
      <c r="I43" s="2" t="str">
        <f>IFERROR(VLOOKUP(F43,Stagionalità!$A$6:$M$103,4,FALSE)*C43,"")</f>
        <v/>
      </c>
      <c r="J43" s="2" t="str">
        <f>IFERROR(VLOOKUP(F43,Stagionalità!$A$6:$M$103,5,FALSE)*C43,"")</f>
        <v/>
      </c>
      <c r="K43" s="2" t="str">
        <f>IFERROR(VLOOKUP(F43,Stagionalità!$A$6:$M$103,6,FALSE)*C43,"")</f>
        <v/>
      </c>
      <c r="L43" s="2" t="str">
        <f>IFERROR(VLOOKUP(F43,Stagionalità!$A$6:$M$103,7,FALSE)*C43,"")</f>
        <v/>
      </c>
      <c r="M43" s="2" t="str">
        <f>IFERROR(VLOOKUP(F43,Stagionalità!$A$6:$M$103,8,FALSE)*C43,"")</f>
        <v/>
      </c>
      <c r="N43" s="2" t="str">
        <f>IFERROR(VLOOKUP(F43,Stagionalità!$A$6:$M$103,9,FALSE)*C43,"")</f>
        <v/>
      </c>
      <c r="O43" s="2" t="str">
        <f>IFERROR(VLOOKUP(F43,Stagionalità!$A$6:$M$103,10,FALSE)*C43,"")</f>
        <v/>
      </c>
      <c r="P43" s="2" t="str">
        <f>IFERROR(VLOOKUP(F43,Stagionalità!$A$6:$M$103,11,FALSE)*C43,"")</f>
        <v/>
      </c>
      <c r="Q43" s="2" t="str">
        <f>IFERROR(VLOOKUP(F43,Stagionalità!$A$6:$M$103,12,FALSE)*C43,"")</f>
        <v/>
      </c>
      <c r="R43" s="2" t="str">
        <f>IFERROR(VLOOKUP(F43,Stagionalità!$A$6:$M$103,13,FALSE)*C43,"")</f>
        <v/>
      </c>
    </row>
    <row r="44" spans="2:18" x14ac:dyDescent="0.3">
      <c r="B44" s="28"/>
      <c r="C44" s="29"/>
      <c r="F44" s="23" t="str">
        <f t="shared" si="0"/>
        <v/>
      </c>
      <c r="G44" s="2" t="str">
        <f>IFERROR(VLOOKUP(F44,Stagionalità!$A$6:$M$103,2,FALSE)*C44,"")</f>
        <v/>
      </c>
      <c r="H44" s="2" t="str">
        <f>IFERROR(VLOOKUP(F44,Stagionalità!$A$6:$M$103,3,FALSE)*C44,"")</f>
        <v/>
      </c>
      <c r="I44" s="2" t="str">
        <f>IFERROR(VLOOKUP(F44,Stagionalità!$A$6:$M$103,4,FALSE)*C44,"")</f>
        <v/>
      </c>
      <c r="J44" s="2" t="str">
        <f>IFERROR(VLOOKUP(F44,Stagionalità!$A$6:$M$103,5,FALSE)*C44,"")</f>
        <v/>
      </c>
      <c r="K44" s="2" t="str">
        <f>IFERROR(VLOOKUP(F44,Stagionalità!$A$6:$M$103,6,FALSE)*C44,"")</f>
        <v/>
      </c>
      <c r="L44" s="2" t="str">
        <f>IFERROR(VLOOKUP(F44,Stagionalità!$A$6:$M$103,7,FALSE)*C44,"")</f>
        <v/>
      </c>
      <c r="M44" s="2" t="str">
        <f>IFERROR(VLOOKUP(F44,Stagionalità!$A$6:$M$103,8,FALSE)*C44,"")</f>
        <v/>
      </c>
      <c r="N44" s="2" t="str">
        <f>IFERROR(VLOOKUP(F44,Stagionalità!$A$6:$M$103,9,FALSE)*C44,"")</f>
        <v/>
      </c>
      <c r="O44" s="2" t="str">
        <f>IFERROR(VLOOKUP(F44,Stagionalità!$A$6:$M$103,10,FALSE)*C44,"")</f>
        <v/>
      </c>
      <c r="P44" s="2" t="str">
        <f>IFERROR(VLOOKUP(F44,Stagionalità!$A$6:$M$103,11,FALSE)*C44,"")</f>
        <v/>
      </c>
      <c r="Q44" s="2" t="str">
        <f>IFERROR(VLOOKUP(F44,Stagionalità!$A$6:$M$103,12,FALSE)*C44,"")</f>
        <v/>
      </c>
      <c r="R44" s="2" t="str">
        <f>IFERROR(VLOOKUP(F44,Stagionalità!$A$6:$M$103,13,FALSE)*C44,"")</f>
        <v/>
      </c>
    </row>
    <row r="45" spans="2:18" x14ac:dyDescent="0.3">
      <c r="B45" s="26"/>
      <c r="C45" s="27"/>
      <c r="F45" s="23" t="str">
        <f t="shared" si="0"/>
        <v/>
      </c>
      <c r="G45" s="2" t="str">
        <f>IFERROR(VLOOKUP(F45,Stagionalità!$A$6:$M$103,2,FALSE)*C45,"")</f>
        <v/>
      </c>
      <c r="H45" s="2" t="str">
        <f>IFERROR(VLOOKUP(F45,Stagionalità!$A$6:$M$103,3,FALSE)*C45,"")</f>
        <v/>
      </c>
      <c r="I45" s="2" t="str">
        <f>IFERROR(VLOOKUP(F45,Stagionalità!$A$6:$M$103,4,FALSE)*C45,"")</f>
        <v/>
      </c>
      <c r="J45" s="2" t="str">
        <f>IFERROR(VLOOKUP(F45,Stagionalità!$A$6:$M$103,5,FALSE)*C45,"")</f>
        <v/>
      </c>
      <c r="K45" s="2" t="str">
        <f>IFERROR(VLOOKUP(F45,Stagionalità!$A$6:$M$103,6,FALSE)*C45,"")</f>
        <v/>
      </c>
      <c r="L45" s="2" t="str">
        <f>IFERROR(VLOOKUP(F45,Stagionalità!$A$6:$M$103,7,FALSE)*C45,"")</f>
        <v/>
      </c>
      <c r="M45" s="2" t="str">
        <f>IFERROR(VLOOKUP(F45,Stagionalità!$A$6:$M$103,8,FALSE)*C45,"")</f>
        <v/>
      </c>
      <c r="N45" s="2" t="str">
        <f>IFERROR(VLOOKUP(F45,Stagionalità!$A$6:$M$103,9,FALSE)*C45,"")</f>
        <v/>
      </c>
      <c r="O45" s="2" t="str">
        <f>IFERROR(VLOOKUP(F45,Stagionalità!$A$6:$M$103,10,FALSE)*C45,"")</f>
        <v/>
      </c>
      <c r="P45" s="2" t="str">
        <f>IFERROR(VLOOKUP(F45,Stagionalità!$A$6:$M$103,11,FALSE)*C45,"")</f>
        <v/>
      </c>
      <c r="Q45" s="2" t="str">
        <f>IFERROR(VLOOKUP(F45,Stagionalità!$A$6:$M$103,12,FALSE)*C45,"")</f>
        <v/>
      </c>
      <c r="R45" s="2" t="str">
        <f>IFERROR(VLOOKUP(F45,Stagionalità!$A$6:$M$103,13,FALSE)*C45,"")</f>
        <v/>
      </c>
    </row>
    <row r="46" spans="2:18" x14ac:dyDescent="0.3">
      <c r="B46" s="28"/>
      <c r="C46" s="29"/>
      <c r="F46" s="23" t="str">
        <f t="shared" si="0"/>
        <v/>
      </c>
      <c r="G46" s="2" t="str">
        <f>IFERROR(VLOOKUP(F46,Stagionalità!$A$6:$M$103,2,FALSE)*C46,"")</f>
        <v/>
      </c>
      <c r="H46" s="2" t="str">
        <f>IFERROR(VLOOKUP(F46,Stagionalità!$A$6:$M$103,3,FALSE)*C46,"")</f>
        <v/>
      </c>
      <c r="I46" s="2" t="str">
        <f>IFERROR(VLOOKUP(F46,Stagionalità!$A$6:$M$103,4,FALSE)*C46,"")</f>
        <v/>
      </c>
      <c r="J46" s="2" t="str">
        <f>IFERROR(VLOOKUP(F46,Stagionalità!$A$6:$M$103,5,FALSE)*C46,"")</f>
        <v/>
      </c>
      <c r="K46" s="2" t="str">
        <f>IFERROR(VLOOKUP(F46,Stagionalità!$A$6:$M$103,6,FALSE)*C46,"")</f>
        <v/>
      </c>
      <c r="L46" s="2" t="str">
        <f>IFERROR(VLOOKUP(F46,Stagionalità!$A$6:$M$103,7,FALSE)*C46,"")</f>
        <v/>
      </c>
      <c r="M46" s="2" t="str">
        <f>IFERROR(VLOOKUP(F46,Stagionalità!$A$6:$M$103,8,FALSE)*C46,"")</f>
        <v/>
      </c>
      <c r="N46" s="2" t="str">
        <f>IFERROR(VLOOKUP(F46,Stagionalità!$A$6:$M$103,9,FALSE)*C46,"")</f>
        <v/>
      </c>
      <c r="O46" s="2" t="str">
        <f>IFERROR(VLOOKUP(F46,Stagionalità!$A$6:$M$103,10,FALSE)*C46,"")</f>
        <v/>
      </c>
      <c r="P46" s="2" t="str">
        <f>IFERROR(VLOOKUP(F46,Stagionalità!$A$6:$M$103,11,FALSE)*C46,"")</f>
        <v/>
      </c>
      <c r="Q46" s="2" t="str">
        <f>IFERROR(VLOOKUP(F46,Stagionalità!$A$6:$M$103,12,FALSE)*C46,"")</f>
        <v/>
      </c>
      <c r="R46" s="2" t="str">
        <f>IFERROR(VLOOKUP(F46,Stagionalità!$A$6:$M$103,13,FALSE)*C46,"")</f>
        <v/>
      </c>
    </row>
    <row r="47" spans="2:18" x14ac:dyDescent="0.3">
      <c r="B47" s="26"/>
      <c r="C47" s="27"/>
      <c r="F47" s="23" t="str">
        <f t="shared" si="0"/>
        <v/>
      </c>
      <c r="G47" s="2" t="str">
        <f>IFERROR(VLOOKUP(F47,Stagionalità!$A$6:$M$103,2,FALSE)*C47,"")</f>
        <v/>
      </c>
      <c r="H47" s="2" t="str">
        <f>IFERROR(VLOOKUP(F47,Stagionalità!$A$6:$M$103,3,FALSE)*C47,"")</f>
        <v/>
      </c>
      <c r="I47" s="2" t="str">
        <f>IFERROR(VLOOKUP(F47,Stagionalità!$A$6:$M$103,4,FALSE)*C47,"")</f>
        <v/>
      </c>
      <c r="J47" s="2" t="str">
        <f>IFERROR(VLOOKUP(F47,Stagionalità!$A$6:$M$103,5,FALSE)*C47,"")</f>
        <v/>
      </c>
      <c r="K47" s="2" t="str">
        <f>IFERROR(VLOOKUP(F47,Stagionalità!$A$6:$M$103,6,FALSE)*C47,"")</f>
        <v/>
      </c>
      <c r="L47" s="2" t="str">
        <f>IFERROR(VLOOKUP(F47,Stagionalità!$A$6:$M$103,7,FALSE)*C47,"")</f>
        <v/>
      </c>
      <c r="M47" s="2" t="str">
        <f>IFERROR(VLOOKUP(F47,Stagionalità!$A$6:$M$103,8,FALSE)*C47,"")</f>
        <v/>
      </c>
      <c r="N47" s="2" t="str">
        <f>IFERROR(VLOOKUP(F47,Stagionalità!$A$6:$M$103,9,FALSE)*C47,"")</f>
        <v/>
      </c>
      <c r="O47" s="2" t="str">
        <f>IFERROR(VLOOKUP(F47,Stagionalità!$A$6:$M$103,10,FALSE)*C47,"")</f>
        <v/>
      </c>
      <c r="P47" s="2" t="str">
        <f>IFERROR(VLOOKUP(F47,Stagionalità!$A$6:$M$103,11,FALSE)*C47,"")</f>
        <v/>
      </c>
      <c r="Q47" s="2" t="str">
        <f>IFERROR(VLOOKUP(F47,Stagionalità!$A$6:$M$103,12,FALSE)*C47,"")</f>
        <v/>
      </c>
      <c r="R47" s="2" t="str">
        <f>IFERROR(VLOOKUP(F47,Stagionalità!$A$6:$M$103,13,FALSE)*C47,"")</f>
        <v/>
      </c>
    </row>
    <row r="48" spans="2:18" x14ac:dyDescent="0.3">
      <c r="B48" s="28"/>
      <c r="C48" s="29"/>
      <c r="F48" s="23" t="str">
        <f t="shared" si="0"/>
        <v/>
      </c>
      <c r="G48" s="2" t="str">
        <f>IFERROR(VLOOKUP(F48,Stagionalità!$A$6:$M$103,2,FALSE)*C48,"")</f>
        <v/>
      </c>
      <c r="H48" s="2" t="str">
        <f>IFERROR(VLOOKUP(F48,Stagionalità!$A$6:$M$103,3,FALSE)*C48,"")</f>
        <v/>
      </c>
      <c r="I48" s="2" t="str">
        <f>IFERROR(VLOOKUP(F48,Stagionalità!$A$6:$M$103,4,FALSE)*C48,"")</f>
        <v/>
      </c>
      <c r="J48" s="2" t="str">
        <f>IFERROR(VLOOKUP(F48,Stagionalità!$A$6:$M$103,5,FALSE)*C48,"")</f>
        <v/>
      </c>
      <c r="K48" s="2" t="str">
        <f>IFERROR(VLOOKUP(F48,Stagionalità!$A$6:$M$103,6,FALSE)*C48,"")</f>
        <v/>
      </c>
      <c r="L48" s="2" t="str">
        <f>IFERROR(VLOOKUP(F48,Stagionalità!$A$6:$M$103,7,FALSE)*C48,"")</f>
        <v/>
      </c>
      <c r="M48" s="2" t="str">
        <f>IFERROR(VLOOKUP(F48,Stagionalità!$A$6:$M$103,8,FALSE)*C48,"")</f>
        <v/>
      </c>
      <c r="N48" s="2" t="str">
        <f>IFERROR(VLOOKUP(F48,Stagionalità!$A$6:$M$103,9,FALSE)*C48,"")</f>
        <v/>
      </c>
      <c r="O48" s="2" t="str">
        <f>IFERROR(VLOOKUP(F48,Stagionalità!$A$6:$M$103,10,FALSE)*C48,"")</f>
        <v/>
      </c>
      <c r="P48" s="2" t="str">
        <f>IFERROR(VLOOKUP(F48,Stagionalità!$A$6:$M$103,11,FALSE)*C48,"")</f>
        <v/>
      </c>
      <c r="Q48" s="2" t="str">
        <f>IFERROR(VLOOKUP(F48,Stagionalità!$A$6:$M$103,12,FALSE)*C48,"")</f>
        <v/>
      </c>
      <c r="R48" s="2" t="str">
        <f>IFERROR(VLOOKUP(F48,Stagionalità!$A$6:$M$103,13,FALSE)*C48,"")</f>
        <v/>
      </c>
    </row>
    <row r="49" spans="2:18" x14ac:dyDescent="0.3">
      <c r="B49" s="26"/>
      <c r="C49" s="27"/>
      <c r="F49" s="23" t="str">
        <f t="shared" si="0"/>
        <v/>
      </c>
      <c r="G49" s="2" t="str">
        <f>IFERROR(VLOOKUP(F49,Stagionalità!$A$6:$M$103,2,FALSE)*C49,"")</f>
        <v/>
      </c>
      <c r="H49" s="2" t="str">
        <f>IFERROR(VLOOKUP(F49,Stagionalità!$A$6:$M$103,3,FALSE)*C49,"")</f>
        <v/>
      </c>
      <c r="I49" s="2" t="str">
        <f>IFERROR(VLOOKUP(F49,Stagionalità!$A$6:$M$103,4,FALSE)*C49,"")</f>
        <v/>
      </c>
      <c r="J49" s="2" t="str">
        <f>IFERROR(VLOOKUP(F49,Stagionalità!$A$6:$M$103,5,FALSE)*C49,"")</f>
        <v/>
      </c>
      <c r="K49" s="2" t="str">
        <f>IFERROR(VLOOKUP(F49,Stagionalità!$A$6:$M$103,6,FALSE)*C49,"")</f>
        <v/>
      </c>
      <c r="L49" s="2" t="str">
        <f>IFERROR(VLOOKUP(F49,Stagionalità!$A$6:$M$103,7,FALSE)*C49,"")</f>
        <v/>
      </c>
      <c r="M49" s="2" t="str">
        <f>IFERROR(VLOOKUP(F49,Stagionalità!$A$6:$M$103,8,FALSE)*C49,"")</f>
        <v/>
      </c>
      <c r="N49" s="2" t="str">
        <f>IFERROR(VLOOKUP(F49,Stagionalità!$A$6:$M$103,9,FALSE)*C49,"")</f>
        <v/>
      </c>
      <c r="O49" s="2" t="str">
        <f>IFERROR(VLOOKUP(F49,Stagionalità!$A$6:$M$103,10,FALSE)*C49,"")</f>
        <v/>
      </c>
      <c r="P49" s="2" t="str">
        <f>IFERROR(VLOOKUP(F49,Stagionalità!$A$6:$M$103,11,FALSE)*C49,"")</f>
        <v/>
      </c>
      <c r="Q49" s="2" t="str">
        <f>IFERROR(VLOOKUP(F49,Stagionalità!$A$6:$M$103,12,FALSE)*C49,"")</f>
        <v/>
      </c>
      <c r="R49" s="2" t="str">
        <f>IFERROR(VLOOKUP(F49,Stagionalità!$A$6:$M$103,13,FALSE)*C49,"")</f>
        <v/>
      </c>
    </row>
    <row r="50" spans="2:18" x14ac:dyDescent="0.3">
      <c r="B50" s="28"/>
      <c r="C50" s="29"/>
      <c r="F50" s="23" t="str">
        <f t="shared" si="0"/>
        <v/>
      </c>
      <c r="G50" s="2" t="str">
        <f>IFERROR(VLOOKUP(F50,Stagionalità!$A$6:$M$103,2,FALSE)*C50,"")</f>
        <v/>
      </c>
      <c r="H50" s="2" t="str">
        <f>IFERROR(VLOOKUP(F50,Stagionalità!$A$6:$M$103,3,FALSE)*C50,"")</f>
        <v/>
      </c>
      <c r="I50" s="2" t="str">
        <f>IFERROR(VLOOKUP(F50,Stagionalità!$A$6:$M$103,4,FALSE)*C50,"")</f>
        <v/>
      </c>
      <c r="J50" s="2" t="str">
        <f>IFERROR(VLOOKUP(F50,Stagionalità!$A$6:$M$103,5,FALSE)*C50,"")</f>
        <v/>
      </c>
      <c r="K50" s="2" t="str">
        <f>IFERROR(VLOOKUP(F50,Stagionalità!$A$6:$M$103,6,FALSE)*C50,"")</f>
        <v/>
      </c>
      <c r="L50" s="2" t="str">
        <f>IFERROR(VLOOKUP(F50,Stagionalità!$A$6:$M$103,7,FALSE)*C50,"")</f>
        <v/>
      </c>
      <c r="M50" s="2" t="str">
        <f>IFERROR(VLOOKUP(F50,Stagionalità!$A$6:$M$103,8,FALSE)*C50,"")</f>
        <v/>
      </c>
      <c r="N50" s="2" t="str">
        <f>IFERROR(VLOOKUP(F50,Stagionalità!$A$6:$M$103,9,FALSE)*C50,"")</f>
        <v/>
      </c>
      <c r="O50" s="2" t="str">
        <f>IFERROR(VLOOKUP(F50,Stagionalità!$A$6:$M$103,10,FALSE)*C50,"")</f>
        <v/>
      </c>
      <c r="P50" s="2" t="str">
        <f>IFERROR(VLOOKUP(F50,Stagionalità!$A$6:$M$103,11,FALSE)*C50,"")</f>
        <v/>
      </c>
      <c r="Q50" s="2" t="str">
        <f>IFERROR(VLOOKUP(F50,Stagionalità!$A$6:$M$103,12,FALSE)*C50,"")</f>
        <v/>
      </c>
      <c r="R50" s="2" t="str">
        <f>IFERROR(VLOOKUP(F50,Stagionalità!$A$6:$M$103,13,FALSE)*C50,"")</f>
        <v/>
      </c>
    </row>
    <row r="51" spans="2:18" x14ac:dyDescent="0.3">
      <c r="B51" s="26"/>
      <c r="C51" s="27"/>
      <c r="F51" s="23" t="str">
        <f t="shared" si="0"/>
        <v/>
      </c>
      <c r="G51" s="2" t="str">
        <f>IFERROR(VLOOKUP(F51,Stagionalità!$A$6:$M$103,2,FALSE)*C51,"")</f>
        <v/>
      </c>
      <c r="H51" s="2" t="str">
        <f>IFERROR(VLOOKUP(F51,Stagionalità!$A$6:$M$103,3,FALSE)*C51,"")</f>
        <v/>
      </c>
      <c r="I51" s="2" t="str">
        <f>IFERROR(VLOOKUP(F51,Stagionalità!$A$6:$M$103,4,FALSE)*C51,"")</f>
        <v/>
      </c>
      <c r="J51" s="2" t="str">
        <f>IFERROR(VLOOKUP(F51,Stagionalità!$A$6:$M$103,5,FALSE)*C51,"")</f>
        <v/>
      </c>
      <c r="K51" s="2" t="str">
        <f>IFERROR(VLOOKUP(F51,Stagionalità!$A$6:$M$103,6,FALSE)*C51,"")</f>
        <v/>
      </c>
      <c r="L51" s="2" t="str">
        <f>IFERROR(VLOOKUP(F51,Stagionalità!$A$6:$M$103,7,FALSE)*C51,"")</f>
        <v/>
      </c>
      <c r="M51" s="2" t="str">
        <f>IFERROR(VLOOKUP(F51,Stagionalità!$A$6:$M$103,8,FALSE)*C51,"")</f>
        <v/>
      </c>
      <c r="N51" s="2" t="str">
        <f>IFERROR(VLOOKUP(F51,Stagionalità!$A$6:$M$103,9,FALSE)*C51,"")</f>
        <v/>
      </c>
      <c r="O51" s="2" t="str">
        <f>IFERROR(VLOOKUP(F51,Stagionalità!$A$6:$M$103,10,FALSE)*C51,"")</f>
        <v/>
      </c>
      <c r="P51" s="2" t="str">
        <f>IFERROR(VLOOKUP(F51,Stagionalità!$A$6:$M$103,11,FALSE)*C51,"")</f>
        <v/>
      </c>
      <c r="Q51" s="2" t="str">
        <f>IFERROR(VLOOKUP(F51,Stagionalità!$A$6:$M$103,12,FALSE)*C51,"")</f>
        <v/>
      </c>
      <c r="R51" s="2" t="str">
        <f>IFERROR(VLOOKUP(F51,Stagionalità!$A$6:$M$103,13,FALSE)*C51,"")</f>
        <v/>
      </c>
    </row>
    <row r="52" spans="2:18" x14ac:dyDescent="0.3">
      <c r="B52" s="28"/>
      <c r="C52" s="29"/>
      <c r="F52" s="23" t="str">
        <f t="shared" si="0"/>
        <v/>
      </c>
      <c r="G52" s="2" t="str">
        <f>IFERROR(VLOOKUP(F52,Stagionalità!$A$6:$M$103,2,FALSE)*C52,"")</f>
        <v/>
      </c>
      <c r="H52" s="2" t="str">
        <f>IFERROR(VLOOKUP(F52,Stagionalità!$A$6:$M$103,3,FALSE)*C52,"")</f>
        <v/>
      </c>
      <c r="I52" s="2" t="str">
        <f>IFERROR(VLOOKUP(F52,Stagionalità!$A$6:$M$103,4,FALSE)*C52,"")</f>
        <v/>
      </c>
      <c r="J52" s="2" t="str">
        <f>IFERROR(VLOOKUP(F52,Stagionalità!$A$6:$M$103,5,FALSE)*C52,"")</f>
        <v/>
      </c>
      <c r="K52" s="2" t="str">
        <f>IFERROR(VLOOKUP(F52,Stagionalità!$A$6:$M$103,6,FALSE)*C52,"")</f>
        <v/>
      </c>
      <c r="L52" s="2" t="str">
        <f>IFERROR(VLOOKUP(F52,Stagionalità!$A$6:$M$103,7,FALSE)*C52,"")</f>
        <v/>
      </c>
      <c r="M52" s="2" t="str">
        <f>IFERROR(VLOOKUP(F52,Stagionalità!$A$6:$M$103,8,FALSE)*C52,"")</f>
        <v/>
      </c>
      <c r="N52" s="2" t="str">
        <f>IFERROR(VLOOKUP(F52,Stagionalità!$A$6:$M$103,9,FALSE)*C52,"")</f>
        <v/>
      </c>
      <c r="O52" s="2" t="str">
        <f>IFERROR(VLOOKUP(F52,Stagionalità!$A$6:$M$103,10,FALSE)*C52,"")</f>
        <v/>
      </c>
      <c r="P52" s="2" t="str">
        <f>IFERROR(VLOOKUP(F52,Stagionalità!$A$6:$M$103,11,FALSE)*C52,"")</f>
        <v/>
      </c>
      <c r="Q52" s="2" t="str">
        <f>IFERROR(VLOOKUP(F52,Stagionalità!$A$6:$M$103,12,FALSE)*C52,"")</f>
        <v/>
      </c>
      <c r="R52" s="2" t="str">
        <f>IFERROR(VLOOKUP(F52,Stagionalità!$A$6:$M$103,13,FALSE)*C52,"")</f>
        <v/>
      </c>
    </row>
    <row r="53" spans="2:18" x14ac:dyDescent="0.3">
      <c r="B53" s="26"/>
      <c r="C53" s="27"/>
      <c r="F53" s="23" t="str">
        <f t="shared" si="0"/>
        <v/>
      </c>
      <c r="G53" s="2" t="str">
        <f>IFERROR(VLOOKUP(F53,Stagionalità!$A$6:$M$103,2,FALSE)*C53,"")</f>
        <v/>
      </c>
      <c r="H53" s="2" t="str">
        <f>IFERROR(VLOOKUP(F53,Stagionalità!$A$6:$M$103,3,FALSE)*C53,"")</f>
        <v/>
      </c>
      <c r="I53" s="2" t="str">
        <f>IFERROR(VLOOKUP(F53,Stagionalità!$A$6:$M$103,4,FALSE)*C53,"")</f>
        <v/>
      </c>
      <c r="J53" s="2" t="str">
        <f>IFERROR(VLOOKUP(F53,Stagionalità!$A$6:$M$103,5,FALSE)*C53,"")</f>
        <v/>
      </c>
      <c r="K53" s="2" t="str">
        <f>IFERROR(VLOOKUP(F53,Stagionalità!$A$6:$M$103,6,FALSE)*C53,"")</f>
        <v/>
      </c>
      <c r="L53" s="2" t="str">
        <f>IFERROR(VLOOKUP(F53,Stagionalità!$A$6:$M$103,7,FALSE)*C53,"")</f>
        <v/>
      </c>
      <c r="M53" s="2" t="str">
        <f>IFERROR(VLOOKUP(F53,Stagionalità!$A$6:$M$103,8,FALSE)*C53,"")</f>
        <v/>
      </c>
      <c r="N53" s="2" t="str">
        <f>IFERROR(VLOOKUP(F53,Stagionalità!$A$6:$M$103,9,FALSE)*C53,"")</f>
        <v/>
      </c>
      <c r="O53" s="2" t="str">
        <f>IFERROR(VLOOKUP(F53,Stagionalità!$A$6:$M$103,10,FALSE)*C53,"")</f>
        <v/>
      </c>
      <c r="P53" s="2" t="str">
        <f>IFERROR(VLOOKUP(F53,Stagionalità!$A$6:$M$103,11,FALSE)*C53,"")</f>
        <v/>
      </c>
      <c r="Q53" s="2" t="str">
        <f>IFERROR(VLOOKUP(F53,Stagionalità!$A$6:$M$103,12,FALSE)*C53,"")</f>
        <v/>
      </c>
      <c r="R53" s="2" t="str">
        <f>IFERROR(VLOOKUP(F53,Stagionalità!$A$6:$M$103,13,FALSE)*C53,"")</f>
        <v/>
      </c>
    </row>
    <row r="54" spans="2:18" x14ac:dyDescent="0.3">
      <c r="B54" s="28"/>
      <c r="C54" s="29"/>
      <c r="F54" s="23" t="str">
        <f t="shared" si="0"/>
        <v/>
      </c>
      <c r="G54" s="2" t="str">
        <f>IFERROR(VLOOKUP(F54,Stagionalità!$A$6:$M$103,2,FALSE)*C54,"")</f>
        <v/>
      </c>
      <c r="H54" s="2" t="str">
        <f>IFERROR(VLOOKUP(F54,Stagionalità!$A$6:$M$103,3,FALSE)*C54,"")</f>
        <v/>
      </c>
      <c r="I54" s="2" t="str">
        <f>IFERROR(VLOOKUP(F54,Stagionalità!$A$6:$M$103,4,FALSE)*C54,"")</f>
        <v/>
      </c>
      <c r="J54" s="2" t="str">
        <f>IFERROR(VLOOKUP(F54,Stagionalità!$A$6:$M$103,5,FALSE)*C54,"")</f>
        <v/>
      </c>
      <c r="K54" s="2" t="str">
        <f>IFERROR(VLOOKUP(F54,Stagionalità!$A$6:$M$103,6,FALSE)*C54,"")</f>
        <v/>
      </c>
      <c r="L54" s="2" t="str">
        <f>IFERROR(VLOOKUP(F54,Stagionalità!$A$6:$M$103,7,FALSE)*C54,"")</f>
        <v/>
      </c>
      <c r="M54" s="2" t="str">
        <f>IFERROR(VLOOKUP(F54,Stagionalità!$A$6:$M$103,8,FALSE)*C54,"")</f>
        <v/>
      </c>
      <c r="N54" s="2" t="str">
        <f>IFERROR(VLOOKUP(F54,Stagionalità!$A$6:$M$103,9,FALSE)*C54,"")</f>
        <v/>
      </c>
      <c r="O54" s="2" t="str">
        <f>IFERROR(VLOOKUP(F54,Stagionalità!$A$6:$M$103,10,FALSE)*C54,"")</f>
        <v/>
      </c>
      <c r="P54" s="2" t="str">
        <f>IFERROR(VLOOKUP(F54,Stagionalità!$A$6:$M$103,11,FALSE)*C54,"")</f>
        <v/>
      </c>
      <c r="Q54" s="2" t="str">
        <f>IFERROR(VLOOKUP(F54,Stagionalità!$A$6:$M$103,12,FALSE)*C54,"")</f>
        <v/>
      </c>
      <c r="R54" s="2" t="str">
        <f>IFERROR(VLOOKUP(F54,Stagionalità!$A$6:$M$103,13,FALSE)*C54,"")</f>
        <v/>
      </c>
    </row>
    <row r="55" spans="2:18" x14ac:dyDescent="0.3">
      <c r="B55" s="26"/>
      <c r="C55" s="27"/>
      <c r="F55" s="23" t="str">
        <f t="shared" si="0"/>
        <v/>
      </c>
      <c r="G55" s="2" t="str">
        <f>IFERROR(VLOOKUP(F55,Stagionalità!$A$6:$M$103,2,FALSE)*C55,"")</f>
        <v/>
      </c>
      <c r="H55" s="2" t="str">
        <f>IFERROR(VLOOKUP(F55,Stagionalità!$A$6:$M$103,3,FALSE)*C55,"")</f>
        <v/>
      </c>
      <c r="I55" s="2" t="str">
        <f>IFERROR(VLOOKUP(F55,Stagionalità!$A$6:$M$103,4,FALSE)*C55,"")</f>
        <v/>
      </c>
      <c r="J55" s="2" t="str">
        <f>IFERROR(VLOOKUP(F55,Stagionalità!$A$6:$M$103,5,FALSE)*C55,"")</f>
        <v/>
      </c>
      <c r="K55" s="2" t="str">
        <f>IFERROR(VLOOKUP(F55,Stagionalità!$A$6:$M$103,6,FALSE)*C55,"")</f>
        <v/>
      </c>
      <c r="L55" s="2" t="str">
        <f>IFERROR(VLOOKUP(F55,Stagionalità!$A$6:$M$103,7,FALSE)*C55,"")</f>
        <v/>
      </c>
      <c r="M55" s="2" t="str">
        <f>IFERROR(VLOOKUP(F55,Stagionalità!$A$6:$M$103,8,FALSE)*C55,"")</f>
        <v/>
      </c>
      <c r="N55" s="2" t="str">
        <f>IFERROR(VLOOKUP(F55,Stagionalità!$A$6:$M$103,9,FALSE)*C55,"")</f>
        <v/>
      </c>
      <c r="O55" s="2" t="str">
        <f>IFERROR(VLOOKUP(F55,Stagionalità!$A$6:$M$103,10,FALSE)*C55,"")</f>
        <v/>
      </c>
      <c r="P55" s="2" t="str">
        <f>IFERROR(VLOOKUP(F55,Stagionalità!$A$6:$M$103,11,FALSE)*C55,"")</f>
        <v/>
      </c>
      <c r="Q55" s="2" t="str">
        <f>IFERROR(VLOOKUP(F55,Stagionalità!$A$6:$M$103,12,FALSE)*C55,"")</f>
        <v/>
      </c>
      <c r="R55" s="2" t="str">
        <f>IFERROR(VLOOKUP(F55,Stagionalità!$A$6:$M$103,13,FALSE)*C55,"")</f>
        <v/>
      </c>
    </row>
    <row r="56" spans="2:18" x14ac:dyDescent="0.3">
      <c r="B56" s="28"/>
      <c r="C56" s="29"/>
      <c r="F56" s="23" t="str">
        <f t="shared" si="0"/>
        <v/>
      </c>
      <c r="G56" s="2" t="str">
        <f>IFERROR(VLOOKUP(F56,Stagionalità!$A$6:$M$103,2,FALSE)*C56,"")</f>
        <v/>
      </c>
      <c r="H56" s="2" t="str">
        <f>IFERROR(VLOOKUP(F56,Stagionalità!$A$6:$M$103,3,FALSE)*C56,"")</f>
        <v/>
      </c>
      <c r="I56" s="2" t="str">
        <f>IFERROR(VLOOKUP(F56,Stagionalità!$A$6:$M$103,4,FALSE)*C56,"")</f>
        <v/>
      </c>
      <c r="J56" s="2" t="str">
        <f>IFERROR(VLOOKUP(F56,Stagionalità!$A$6:$M$103,5,FALSE)*C56,"")</f>
        <v/>
      </c>
      <c r="K56" s="2" t="str">
        <f>IFERROR(VLOOKUP(F56,Stagionalità!$A$6:$M$103,6,FALSE)*C56,"")</f>
        <v/>
      </c>
      <c r="L56" s="2" t="str">
        <f>IFERROR(VLOOKUP(F56,Stagionalità!$A$6:$M$103,7,FALSE)*C56,"")</f>
        <v/>
      </c>
      <c r="M56" s="2" t="str">
        <f>IFERROR(VLOOKUP(F56,Stagionalità!$A$6:$M$103,8,FALSE)*C56,"")</f>
        <v/>
      </c>
      <c r="N56" s="2" t="str">
        <f>IFERROR(VLOOKUP(F56,Stagionalità!$A$6:$M$103,9,FALSE)*C56,"")</f>
        <v/>
      </c>
      <c r="O56" s="2" t="str">
        <f>IFERROR(VLOOKUP(F56,Stagionalità!$A$6:$M$103,10,FALSE)*C56,"")</f>
        <v/>
      </c>
      <c r="P56" s="2" t="str">
        <f>IFERROR(VLOOKUP(F56,Stagionalità!$A$6:$M$103,11,FALSE)*C56,"")</f>
        <v/>
      </c>
      <c r="Q56" s="2" t="str">
        <f>IFERROR(VLOOKUP(F56,Stagionalità!$A$6:$M$103,12,FALSE)*C56,"")</f>
        <v/>
      </c>
      <c r="R56" s="2" t="str">
        <f>IFERROR(VLOOKUP(F56,Stagionalità!$A$6:$M$103,13,FALSE)*C56,"")</f>
        <v/>
      </c>
    </row>
    <row r="57" spans="2:18" x14ac:dyDescent="0.3">
      <c r="B57" s="20"/>
      <c r="C57" s="30"/>
      <c r="F57" s="23" t="str">
        <f>IF(B57=0,"",B57)</f>
        <v/>
      </c>
      <c r="G57" s="2" t="str">
        <f>IFERROR(VLOOKUP(F57,Stagionalità!$A$6:$M$103,2,FALSE)*C57,"")</f>
        <v/>
      </c>
      <c r="H57" s="2" t="str">
        <f>IFERROR(VLOOKUP(F57,Stagionalità!$A$6:$M$103,3,FALSE)*C57,"")</f>
        <v/>
      </c>
      <c r="I57" s="2" t="str">
        <f>IFERROR(VLOOKUP(F57,Stagionalità!$A$6:$M$103,4,FALSE)*C57,"")</f>
        <v/>
      </c>
      <c r="J57" s="2" t="str">
        <f>IFERROR(VLOOKUP(F57,Stagionalità!$A$6:$M$103,5,FALSE)*C57,"")</f>
        <v/>
      </c>
      <c r="K57" s="2" t="str">
        <f>IFERROR(VLOOKUP(F57,Stagionalità!$A$6:$M$103,6,FALSE)*C57,"")</f>
        <v/>
      </c>
      <c r="L57" s="2" t="str">
        <f>IFERROR(VLOOKUP(F57,Stagionalità!$A$6:$M$103,7,FALSE)*C57,"")</f>
        <v/>
      </c>
      <c r="M57" s="2" t="str">
        <f>IFERROR(VLOOKUP(F57,Stagionalità!$A$6:$M$103,8,FALSE)*C57,"")</f>
        <v/>
      </c>
      <c r="N57" s="2" t="str">
        <f>IFERROR(VLOOKUP(F57,Stagionalità!$A$6:$M$103,9,FALSE)*C57,"")</f>
        <v/>
      </c>
      <c r="O57" s="2" t="str">
        <f>IFERROR(VLOOKUP(F57,Stagionalità!$A$6:$M$103,10,FALSE)*C57,"")</f>
        <v/>
      </c>
      <c r="P57" s="2" t="str">
        <f>IFERROR(VLOOKUP(F57,Stagionalità!$A$6:$M$103,11,FALSE)*C57,"")</f>
        <v/>
      </c>
      <c r="Q57" s="2" t="str">
        <f>IFERROR(VLOOKUP(F57,Stagionalità!$A$6:$M$103,12,FALSE)*C57,"")</f>
        <v/>
      </c>
      <c r="R57" s="2" t="str">
        <f>IFERROR(VLOOKUP(F57,Stagionalità!$A$6:$M$103,13,FALSE)*C57,"")</f>
        <v/>
      </c>
    </row>
    <row r="58" spans="2:18" x14ac:dyDescent="0.3">
      <c r="F58" s="23" t="str">
        <f>IF(B58=0,"",B58)</f>
        <v/>
      </c>
      <c r="G58" s="2" t="str">
        <f>IFERROR(VLOOKUP(F58,Stagionalità!$A$6:$M$103,2,FALSE)*C58,"")</f>
        <v/>
      </c>
      <c r="H58" s="2" t="str">
        <f>IFERROR(VLOOKUP(F58,Stagionalità!$A$6:$M$103,3,FALSE)*C58,"")</f>
        <v/>
      </c>
      <c r="I58" s="2" t="str">
        <f>IFERROR(VLOOKUP(F58,Stagionalità!$A$6:$M$103,4,FALSE)*C58,"")</f>
        <v/>
      </c>
      <c r="J58" s="2" t="str">
        <f>IFERROR(VLOOKUP(F58,Stagionalità!$A$6:$M$103,5,FALSE)*C58,"")</f>
        <v/>
      </c>
      <c r="K58" s="2" t="str">
        <f>IFERROR(VLOOKUP(F58,Stagionalità!$A$6:$M$103,6,FALSE)*C58,"")</f>
        <v/>
      </c>
      <c r="L58" s="2" t="str">
        <f>IFERROR(VLOOKUP(F58,Stagionalità!$A$6:$M$103,7,FALSE)*C58,"")</f>
        <v/>
      </c>
      <c r="M58" s="2" t="str">
        <f>IFERROR(VLOOKUP(F58,Stagionalità!$A$6:$M$103,8,FALSE)*C58,"")</f>
        <v/>
      </c>
      <c r="N58" s="2" t="str">
        <f>IFERROR(VLOOKUP(F58,Stagionalità!$A$6:$M$103,9,FALSE)*C58,"")</f>
        <v/>
      </c>
      <c r="O58" s="2" t="str">
        <f>IFERROR(VLOOKUP(F58,Stagionalità!$A$6:$M$103,10,FALSE)*C58,"")</f>
        <v/>
      </c>
      <c r="P58" s="2" t="str">
        <f>IFERROR(VLOOKUP(F58,Stagionalità!$A$6:$M$103,11,FALSE)*C58,"")</f>
        <v/>
      </c>
      <c r="Q58" s="2" t="str">
        <f>IFERROR(VLOOKUP(F58,Stagionalità!$A$6:$M$103,12,FALSE)*C58,"")</f>
        <v/>
      </c>
      <c r="R58" s="2" t="str">
        <f>IFERROR(VLOOKUP(F58,Stagionalità!$A$6:$M$103,13,FALSE)*C58,"")</f>
        <v/>
      </c>
    </row>
    <row r="59" spans="2:18" x14ac:dyDescent="0.3">
      <c r="F59" s="23" t="str">
        <f t="shared" ref="F59:F116" si="1">IF(B59=0,"",B59)</f>
        <v/>
      </c>
      <c r="G59" s="2" t="str">
        <f>IFERROR(VLOOKUP(F59,Stagionalità!$A$6:$M$103,2,FALSE)*C59,"")</f>
        <v/>
      </c>
      <c r="H59" s="2" t="str">
        <f>IFERROR(VLOOKUP(F59,Stagionalità!$A$6:$M$103,3,FALSE)*C59,"")</f>
        <v/>
      </c>
      <c r="I59" s="2" t="str">
        <f>IFERROR(VLOOKUP(F59,Stagionalità!$A$6:$M$103,4,FALSE)*C59,"")</f>
        <v/>
      </c>
      <c r="J59" s="2" t="str">
        <f>IFERROR(VLOOKUP(F59,Stagionalità!$A$6:$M$103,5,FALSE)*C59,"")</f>
        <v/>
      </c>
      <c r="K59" s="2" t="str">
        <f>IFERROR(VLOOKUP(F59,Stagionalità!$A$6:$M$103,6,FALSE)*C59,"")</f>
        <v/>
      </c>
      <c r="L59" s="2" t="str">
        <f>IFERROR(VLOOKUP(F59,Stagionalità!$A$6:$M$103,7,FALSE)*C59,"")</f>
        <v/>
      </c>
      <c r="M59" s="2" t="str">
        <f>IFERROR(VLOOKUP(F59,Stagionalità!$A$6:$M$103,8,FALSE)*C59,"")</f>
        <v/>
      </c>
      <c r="N59" s="2" t="str">
        <f>IFERROR(VLOOKUP(F59,Stagionalità!$A$6:$M$103,9,FALSE)*C59,"")</f>
        <v/>
      </c>
      <c r="O59" s="2" t="str">
        <f>IFERROR(VLOOKUP(F59,Stagionalità!$A$6:$M$103,10,FALSE)*C59,"")</f>
        <v/>
      </c>
      <c r="P59" s="2" t="str">
        <f>IFERROR(VLOOKUP(F59,Stagionalità!$A$6:$M$103,11,FALSE)*C59,"")</f>
        <v/>
      </c>
      <c r="Q59" s="2" t="str">
        <f>IFERROR(VLOOKUP(F59,Stagionalità!$A$6:$M$103,12,FALSE)*C59,"")</f>
        <v/>
      </c>
      <c r="R59" s="2" t="str">
        <f>IFERROR(VLOOKUP(F59,Stagionalità!$A$6:$M$103,13,FALSE)*C59,"")</f>
        <v/>
      </c>
    </row>
    <row r="60" spans="2:18" x14ac:dyDescent="0.3">
      <c r="F60" s="23" t="str">
        <f t="shared" si="1"/>
        <v/>
      </c>
      <c r="G60" s="2" t="str">
        <f>IFERROR(VLOOKUP(F60,Stagionalità!$A$6:$M$103,2,FALSE)*C60,"")</f>
        <v/>
      </c>
      <c r="H60" s="2" t="str">
        <f>IFERROR(VLOOKUP(F60,Stagionalità!$A$6:$M$103,3,FALSE)*C60,"")</f>
        <v/>
      </c>
      <c r="I60" s="2" t="str">
        <f>IFERROR(VLOOKUP(F60,Stagionalità!$A$6:$M$103,4,FALSE)*C60,"")</f>
        <v/>
      </c>
      <c r="J60" s="2" t="str">
        <f>IFERROR(VLOOKUP(F60,Stagionalità!$A$6:$M$103,5,FALSE)*C60,"")</f>
        <v/>
      </c>
      <c r="K60" s="2" t="str">
        <f>IFERROR(VLOOKUP(F60,Stagionalità!$A$6:$M$103,6,FALSE)*C60,"")</f>
        <v/>
      </c>
      <c r="L60" s="2" t="str">
        <f>IFERROR(VLOOKUP(F60,Stagionalità!$A$6:$M$103,7,FALSE)*C60,"")</f>
        <v/>
      </c>
      <c r="M60" s="2" t="str">
        <f>IFERROR(VLOOKUP(F60,Stagionalità!$A$6:$M$103,8,FALSE)*C60,"")</f>
        <v/>
      </c>
      <c r="N60" s="2" t="str">
        <f>IFERROR(VLOOKUP(F60,Stagionalità!$A$6:$M$103,9,FALSE)*C60,"")</f>
        <v/>
      </c>
      <c r="O60" s="2" t="str">
        <f>IFERROR(VLOOKUP(F60,Stagionalità!$A$6:$M$103,10,FALSE)*C60,"")</f>
        <v/>
      </c>
      <c r="P60" s="2" t="str">
        <f>IFERROR(VLOOKUP(F60,Stagionalità!$A$6:$M$103,11,FALSE)*C60,"")</f>
        <v/>
      </c>
      <c r="Q60" s="2" t="str">
        <f>IFERROR(VLOOKUP(F60,Stagionalità!$A$6:$M$103,12,FALSE)*C60,"")</f>
        <v/>
      </c>
      <c r="R60" s="2" t="str">
        <f>IFERROR(VLOOKUP(F60,Stagionalità!$A$6:$M$103,13,FALSE)*C60,"")</f>
        <v/>
      </c>
    </row>
    <row r="61" spans="2:18" x14ac:dyDescent="0.3">
      <c r="F61" s="23" t="str">
        <f t="shared" si="1"/>
        <v/>
      </c>
      <c r="G61" s="2" t="str">
        <f>IFERROR(VLOOKUP(F61,Stagionalità!$A$6:$M$103,2,FALSE)*C61,"")</f>
        <v/>
      </c>
      <c r="H61" s="2" t="str">
        <f>IFERROR(VLOOKUP(F61,Stagionalità!$A$6:$M$103,3,FALSE)*C61,"")</f>
        <v/>
      </c>
      <c r="I61" s="2" t="str">
        <f>IFERROR(VLOOKUP(F61,Stagionalità!$A$6:$M$103,4,FALSE)*C61,"")</f>
        <v/>
      </c>
      <c r="J61" s="2" t="str">
        <f>IFERROR(VLOOKUP(F61,Stagionalità!$A$6:$M$103,5,FALSE)*C61,"")</f>
        <v/>
      </c>
      <c r="K61" s="2" t="str">
        <f>IFERROR(VLOOKUP(F61,Stagionalità!$A$6:$M$103,6,FALSE)*C61,"")</f>
        <v/>
      </c>
      <c r="L61" s="2" t="str">
        <f>IFERROR(VLOOKUP(F61,Stagionalità!$A$6:$M$103,7,FALSE)*C61,"")</f>
        <v/>
      </c>
      <c r="M61" s="2" t="str">
        <f>IFERROR(VLOOKUP(F61,Stagionalità!$A$6:$M$103,8,FALSE)*C61,"")</f>
        <v/>
      </c>
      <c r="N61" s="2" t="str">
        <f>IFERROR(VLOOKUP(F61,Stagionalità!$A$6:$M$103,9,FALSE)*C61,"")</f>
        <v/>
      </c>
      <c r="O61" s="2" t="str">
        <f>IFERROR(VLOOKUP(F61,Stagionalità!$A$6:$M$103,10,FALSE)*C61,"")</f>
        <v/>
      </c>
      <c r="P61" s="2" t="str">
        <f>IFERROR(VLOOKUP(F61,Stagionalità!$A$6:$M$103,11,FALSE)*C61,"")</f>
        <v/>
      </c>
      <c r="Q61" s="2" t="str">
        <f>IFERROR(VLOOKUP(F61,Stagionalità!$A$6:$M$103,12,FALSE)*C61,"")</f>
        <v/>
      </c>
      <c r="R61" s="2" t="str">
        <f>IFERROR(VLOOKUP(F61,Stagionalità!$A$6:$M$103,13,FALSE)*C61,"")</f>
        <v/>
      </c>
    </row>
    <row r="62" spans="2:18" x14ac:dyDescent="0.3">
      <c r="F62" s="23" t="str">
        <f t="shared" si="1"/>
        <v/>
      </c>
      <c r="G62" s="2" t="str">
        <f>IFERROR(VLOOKUP(F62,Stagionalità!$A$6:$M$103,2,FALSE)*C62,"")</f>
        <v/>
      </c>
      <c r="H62" s="2" t="str">
        <f>IFERROR(VLOOKUP(F62,Stagionalità!$A$6:$M$103,3,FALSE)*C62,"")</f>
        <v/>
      </c>
      <c r="I62" s="2" t="str">
        <f>IFERROR(VLOOKUP(F62,Stagionalità!$A$6:$M$103,4,FALSE)*C62,"")</f>
        <v/>
      </c>
      <c r="J62" s="2" t="str">
        <f>IFERROR(VLOOKUP(F62,Stagionalità!$A$6:$M$103,5,FALSE)*C62,"")</f>
        <v/>
      </c>
      <c r="K62" s="2" t="str">
        <f>IFERROR(VLOOKUP(F62,Stagionalità!$A$6:$M$103,6,FALSE)*C62,"")</f>
        <v/>
      </c>
      <c r="L62" s="2" t="str">
        <f>IFERROR(VLOOKUP(F62,Stagionalità!$A$6:$M$103,7,FALSE)*C62,"")</f>
        <v/>
      </c>
      <c r="M62" s="2" t="str">
        <f>IFERROR(VLOOKUP(F62,Stagionalità!$A$6:$M$103,8,FALSE)*C62,"")</f>
        <v/>
      </c>
      <c r="N62" s="2" t="str">
        <f>IFERROR(VLOOKUP(F62,Stagionalità!$A$6:$M$103,9,FALSE)*C62,"")</f>
        <v/>
      </c>
      <c r="O62" s="2" t="str">
        <f>IFERROR(VLOOKUP(F62,Stagionalità!$A$6:$M$103,10,FALSE)*C62,"")</f>
        <v/>
      </c>
      <c r="P62" s="2" t="str">
        <f>IFERROR(VLOOKUP(F62,Stagionalità!$A$6:$M$103,11,FALSE)*C62,"")</f>
        <v/>
      </c>
      <c r="Q62" s="2" t="str">
        <f>IFERROR(VLOOKUP(F62,Stagionalità!$A$6:$M$103,12,FALSE)*C62,"")</f>
        <v/>
      </c>
      <c r="R62" s="2" t="str">
        <f>IFERROR(VLOOKUP(F62,Stagionalità!$A$6:$M$103,13,FALSE)*C62,"")</f>
        <v/>
      </c>
    </row>
    <row r="63" spans="2:18" x14ac:dyDescent="0.3">
      <c r="F63" s="23" t="str">
        <f t="shared" si="1"/>
        <v/>
      </c>
      <c r="G63" s="2" t="str">
        <f>IFERROR(VLOOKUP(F63,Stagionalità!$A$6:$M$103,2,FALSE)*C63,"")</f>
        <v/>
      </c>
      <c r="H63" s="2" t="str">
        <f>IFERROR(VLOOKUP(F63,Stagionalità!$A$6:$M$103,3,FALSE)*C63,"")</f>
        <v/>
      </c>
      <c r="I63" s="2" t="str">
        <f>IFERROR(VLOOKUP(F63,Stagionalità!$A$6:$M$103,4,FALSE)*C63,"")</f>
        <v/>
      </c>
      <c r="J63" s="2" t="str">
        <f>IFERROR(VLOOKUP(F63,Stagionalità!$A$6:$M$103,5,FALSE)*C63,"")</f>
        <v/>
      </c>
      <c r="K63" s="2" t="str">
        <f>IFERROR(VLOOKUP(F63,Stagionalità!$A$6:$M$103,6,FALSE)*C63,"")</f>
        <v/>
      </c>
      <c r="L63" s="2" t="str">
        <f>IFERROR(VLOOKUP(F63,Stagionalità!$A$6:$M$103,7,FALSE)*C63,"")</f>
        <v/>
      </c>
      <c r="M63" s="2" t="str">
        <f>IFERROR(VLOOKUP(F63,Stagionalità!$A$6:$M$103,8,FALSE)*C63,"")</f>
        <v/>
      </c>
      <c r="N63" s="2" t="str">
        <f>IFERROR(VLOOKUP(F63,Stagionalità!$A$6:$M$103,9,FALSE)*C63,"")</f>
        <v/>
      </c>
      <c r="O63" s="2" t="str">
        <f>IFERROR(VLOOKUP(F63,Stagionalità!$A$6:$M$103,10,FALSE)*C63,"")</f>
        <v/>
      </c>
      <c r="P63" s="2" t="str">
        <f>IFERROR(VLOOKUP(F63,Stagionalità!$A$6:$M$103,11,FALSE)*C63,"")</f>
        <v/>
      </c>
      <c r="Q63" s="2" t="str">
        <f>IFERROR(VLOOKUP(F63,Stagionalità!$A$6:$M$103,12,FALSE)*C63,"")</f>
        <v/>
      </c>
      <c r="R63" s="2" t="str">
        <f>IFERROR(VLOOKUP(F63,Stagionalità!$A$6:$M$103,13,FALSE)*C63,"")</f>
        <v/>
      </c>
    </row>
    <row r="64" spans="2:18" x14ac:dyDescent="0.3">
      <c r="F64" s="23" t="str">
        <f t="shared" si="1"/>
        <v/>
      </c>
      <c r="G64" s="2" t="str">
        <f>IFERROR(VLOOKUP(F64,Stagionalità!$A$6:$M$103,2,FALSE)*C64,"")</f>
        <v/>
      </c>
      <c r="H64" s="2" t="str">
        <f>IFERROR(VLOOKUP(F64,Stagionalità!$A$6:$M$103,3,FALSE)*C64,"")</f>
        <v/>
      </c>
      <c r="I64" s="2" t="str">
        <f>IFERROR(VLOOKUP(F64,Stagionalità!$A$6:$M$103,4,FALSE)*C64,"")</f>
        <v/>
      </c>
      <c r="J64" s="2" t="str">
        <f>IFERROR(VLOOKUP(F64,Stagionalità!$A$6:$M$103,5,FALSE)*C64,"")</f>
        <v/>
      </c>
      <c r="K64" s="2" t="str">
        <f>IFERROR(VLOOKUP(F64,Stagionalità!$A$6:$M$103,6,FALSE)*C64,"")</f>
        <v/>
      </c>
      <c r="L64" s="2" t="str">
        <f>IFERROR(VLOOKUP(F64,Stagionalità!$A$6:$M$103,7,FALSE)*C64,"")</f>
        <v/>
      </c>
      <c r="M64" s="2" t="str">
        <f>IFERROR(VLOOKUP(F64,Stagionalità!$A$6:$M$103,8,FALSE)*C64,"")</f>
        <v/>
      </c>
      <c r="N64" s="2" t="str">
        <f>IFERROR(VLOOKUP(F64,Stagionalità!$A$6:$M$103,9,FALSE)*C64,"")</f>
        <v/>
      </c>
      <c r="O64" s="2" t="str">
        <f>IFERROR(VLOOKUP(F64,Stagionalità!$A$6:$M$103,10,FALSE)*C64,"")</f>
        <v/>
      </c>
      <c r="P64" s="2" t="str">
        <f>IFERROR(VLOOKUP(F64,Stagionalità!$A$6:$M$103,11,FALSE)*C64,"")</f>
        <v/>
      </c>
      <c r="Q64" s="2" t="str">
        <f>IFERROR(VLOOKUP(F64,Stagionalità!$A$6:$M$103,12,FALSE)*C64,"")</f>
        <v/>
      </c>
      <c r="R64" s="2" t="str">
        <f>IFERROR(VLOOKUP(F64,Stagionalità!$A$6:$M$103,13,FALSE)*C64,"")</f>
        <v/>
      </c>
    </row>
    <row r="65" spans="6:18" x14ac:dyDescent="0.3">
      <c r="F65" s="23" t="str">
        <f t="shared" si="1"/>
        <v/>
      </c>
      <c r="G65" s="2" t="str">
        <f>IFERROR(VLOOKUP(F65,Stagionalità!$A$6:$M$103,2,FALSE)*C65,"")</f>
        <v/>
      </c>
      <c r="H65" s="2" t="str">
        <f>IFERROR(VLOOKUP(F65,Stagionalità!$A$6:$M$103,3,FALSE)*C65,"")</f>
        <v/>
      </c>
      <c r="I65" s="2" t="str">
        <f>IFERROR(VLOOKUP(F65,Stagionalità!$A$6:$M$103,4,FALSE)*C65,"")</f>
        <v/>
      </c>
      <c r="J65" s="2" t="str">
        <f>IFERROR(VLOOKUP(F65,Stagionalità!$A$6:$M$103,5,FALSE)*C65,"")</f>
        <v/>
      </c>
      <c r="K65" s="2" t="str">
        <f>IFERROR(VLOOKUP(F65,Stagionalità!$A$6:$M$103,6,FALSE)*C65,"")</f>
        <v/>
      </c>
      <c r="L65" s="2" t="str">
        <f>IFERROR(VLOOKUP(F65,Stagionalità!$A$6:$M$103,7,FALSE)*C65,"")</f>
        <v/>
      </c>
      <c r="M65" s="2" t="str">
        <f>IFERROR(VLOOKUP(F65,Stagionalità!$A$6:$M$103,8,FALSE)*C65,"")</f>
        <v/>
      </c>
      <c r="N65" s="2" t="str">
        <f>IFERROR(VLOOKUP(F65,Stagionalità!$A$6:$M$103,9,FALSE)*C65,"")</f>
        <v/>
      </c>
      <c r="O65" s="2" t="str">
        <f>IFERROR(VLOOKUP(F65,Stagionalità!$A$6:$M$103,10,FALSE)*C65,"")</f>
        <v/>
      </c>
      <c r="P65" s="2" t="str">
        <f>IFERROR(VLOOKUP(F65,Stagionalità!$A$6:$M$103,11,FALSE)*C65,"")</f>
        <v/>
      </c>
      <c r="Q65" s="2" t="str">
        <f>IFERROR(VLOOKUP(F65,Stagionalità!$A$6:$M$103,12,FALSE)*C65,"")</f>
        <v/>
      </c>
      <c r="R65" s="2" t="str">
        <f>IFERROR(VLOOKUP(F65,Stagionalità!$A$6:$M$103,13,FALSE)*C65,"")</f>
        <v/>
      </c>
    </row>
    <row r="66" spans="6:18" x14ac:dyDescent="0.3">
      <c r="F66" s="23" t="str">
        <f t="shared" si="1"/>
        <v/>
      </c>
      <c r="G66" s="2" t="str">
        <f>IFERROR(VLOOKUP(F66,Stagionalità!$A$6:$M$103,2,FALSE)*C66,"")</f>
        <v/>
      </c>
      <c r="H66" s="2" t="str">
        <f>IFERROR(VLOOKUP(F66,Stagionalità!$A$6:$M$103,3,FALSE)*C66,"")</f>
        <v/>
      </c>
      <c r="I66" s="2" t="str">
        <f>IFERROR(VLOOKUP(F66,Stagionalità!$A$6:$M$103,4,FALSE)*C66,"")</f>
        <v/>
      </c>
      <c r="J66" s="2" t="str">
        <f>IFERROR(VLOOKUP(F66,Stagionalità!$A$6:$M$103,5,FALSE)*C66,"")</f>
        <v/>
      </c>
      <c r="K66" s="2" t="str">
        <f>IFERROR(VLOOKUP(F66,Stagionalità!$A$6:$M$103,6,FALSE)*C66,"")</f>
        <v/>
      </c>
      <c r="L66" s="2" t="str">
        <f>IFERROR(VLOOKUP(F66,Stagionalità!$A$6:$M$103,7,FALSE)*C66,"")</f>
        <v/>
      </c>
      <c r="M66" s="2" t="str">
        <f>IFERROR(VLOOKUP(F66,Stagionalità!$A$6:$M$103,8,FALSE)*C66,"")</f>
        <v/>
      </c>
      <c r="N66" s="2" t="str">
        <f>IFERROR(VLOOKUP(F66,Stagionalità!$A$6:$M$103,9,FALSE)*C66,"")</f>
        <v/>
      </c>
      <c r="O66" s="2" t="str">
        <f>IFERROR(VLOOKUP(F66,Stagionalità!$A$6:$M$103,10,FALSE)*C66,"")</f>
        <v/>
      </c>
      <c r="P66" s="2" t="str">
        <f>IFERROR(VLOOKUP(F66,Stagionalità!$A$6:$M$103,11,FALSE)*C66,"")</f>
        <v/>
      </c>
      <c r="Q66" s="2" t="str">
        <f>IFERROR(VLOOKUP(F66,Stagionalità!$A$6:$M$103,12,FALSE)*C66,"")</f>
        <v/>
      </c>
      <c r="R66" s="2" t="str">
        <f>IFERROR(VLOOKUP(F66,Stagionalità!$A$6:$M$103,13,FALSE)*C66,"")</f>
        <v/>
      </c>
    </row>
    <row r="67" spans="6:18" x14ac:dyDescent="0.3">
      <c r="F67" s="23" t="str">
        <f t="shared" si="1"/>
        <v/>
      </c>
      <c r="G67" s="2" t="str">
        <f>IFERROR(VLOOKUP(F67,Stagionalità!$A$6:$M$103,2,FALSE)*C67,"")</f>
        <v/>
      </c>
      <c r="H67" s="2" t="str">
        <f>IFERROR(VLOOKUP(F67,Stagionalità!$A$6:$M$103,3,FALSE)*C67,"")</f>
        <v/>
      </c>
      <c r="I67" s="2" t="str">
        <f>IFERROR(VLOOKUP(F67,Stagionalità!$A$6:$M$103,4,FALSE)*C67,"")</f>
        <v/>
      </c>
      <c r="J67" s="2" t="str">
        <f>IFERROR(VLOOKUP(F67,Stagionalità!$A$6:$M$103,5,FALSE)*C67,"")</f>
        <v/>
      </c>
      <c r="K67" s="2" t="str">
        <f>IFERROR(VLOOKUP(F67,Stagionalità!$A$6:$M$103,6,FALSE)*C67,"")</f>
        <v/>
      </c>
      <c r="L67" s="2" t="str">
        <f>IFERROR(VLOOKUP(F67,Stagionalità!$A$6:$M$103,7,FALSE)*C67,"")</f>
        <v/>
      </c>
      <c r="M67" s="2" t="str">
        <f>IFERROR(VLOOKUP(F67,Stagionalità!$A$6:$M$103,8,FALSE)*C67,"")</f>
        <v/>
      </c>
      <c r="N67" s="2" t="str">
        <f>IFERROR(VLOOKUP(F67,Stagionalità!$A$6:$M$103,9,FALSE)*C67,"")</f>
        <v/>
      </c>
      <c r="O67" s="2" t="str">
        <f>IFERROR(VLOOKUP(F67,Stagionalità!$A$6:$M$103,10,FALSE)*C67,"")</f>
        <v/>
      </c>
      <c r="P67" s="2" t="str">
        <f>IFERROR(VLOOKUP(F67,Stagionalità!$A$6:$M$103,11,FALSE)*C67,"")</f>
        <v/>
      </c>
      <c r="Q67" s="2" t="str">
        <f>IFERROR(VLOOKUP(F67,Stagionalità!$A$6:$M$103,12,FALSE)*C67,"")</f>
        <v/>
      </c>
      <c r="R67" s="2" t="str">
        <f>IFERROR(VLOOKUP(F67,Stagionalità!$A$6:$M$103,13,FALSE)*C67,"")</f>
        <v/>
      </c>
    </row>
    <row r="68" spans="6:18" x14ac:dyDescent="0.3">
      <c r="F68" s="23" t="str">
        <f t="shared" si="1"/>
        <v/>
      </c>
      <c r="G68" s="2" t="str">
        <f>IFERROR(VLOOKUP(F68,Stagionalità!$A$6:$M$103,2,FALSE)*C68,"")</f>
        <v/>
      </c>
      <c r="H68" s="2" t="str">
        <f>IFERROR(VLOOKUP(F68,Stagionalità!$A$6:$M$103,3,FALSE)*C68,"")</f>
        <v/>
      </c>
      <c r="I68" s="2" t="str">
        <f>IFERROR(VLOOKUP(F68,Stagionalità!$A$6:$M$103,4,FALSE)*C68,"")</f>
        <v/>
      </c>
      <c r="J68" s="2" t="str">
        <f>IFERROR(VLOOKUP(F68,Stagionalità!$A$6:$M$103,5,FALSE)*C68,"")</f>
        <v/>
      </c>
      <c r="K68" s="2" t="str">
        <f>IFERROR(VLOOKUP(F68,Stagionalità!$A$6:$M$103,6,FALSE)*C68,"")</f>
        <v/>
      </c>
      <c r="L68" s="2" t="str">
        <f>IFERROR(VLOOKUP(F68,Stagionalità!$A$6:$M$103,7,FALSE)*C68,"")</f>
        <v/>
      </c>
      <c r="M68" s="2" t="str">
        <f>IFERROR(VLOOKUP(F68,Stagionalità!$A$6:$M$103,8,FALSE)*C68,"")</f>
        <v/>
      </c>
      <c r="N68" s="2" t="str">
        <f>IFERROR(VLOOKUP(F68,Stagionalità!$A$6:$M$103,9,FALSE)*C68,"")</f>
        <v/>
      </c>
      <c r="O68" s="2" t="str">
        <f>IFERROR(VLOOKUP(F68,Stagionalità!$A$6:$M$103,10,FALSE)*C68,"")</f>
        <v/>
      </c>
      <c r="P68" s="2" t="str">
        <f>IFERROR(VLOOKUP(F68,Stagionalità!$A$6:$M$103,11,FALSE)*C68,"")</f>
        <v/>
      </c>
      <c r="Q68" s="2" t="str">
        <f>IFERROR(VLOOKUP(F68,Stagionalità!$A$6:$M$103,12,FALSE)*C68,"")</f>
        <v/>
      </c>
      <c r="R68" s="2" t="str">
        <f>IFERROR(VLOOKUP(F68,Stagionalità!$A$6:$M$103,13,FALSE)*C68,"")</f>
        <v/>
      </c>
    </row>
    <row r="69" spans="6:18" x14ac:dyDescent="0.3">
      <c r="F69" s="23" t="str">
        <f t="shared" si="1"/>
        <v/>
      </c>
      <c r="G69" s="2" t="str">
        <f>IFERROR(VLOOKUP(F69,Stagionalità!$A$6:$M$103,2,FALSE)*C69,"")</f>
        <v/>
      </c>
      <c r="H69" s="2" t="str">
        <f>IFERROR(VLOOKUP(F69,Stagionalità!$A$6:$M$103,3,FALSE)*C69,"")</f>
        <v/>
      </c>
      <c r="I69" s="2" t="str">
        <f>IFERROR(VLOOKUP(F69,Stagionalità!$A$6:$M$103,4,FALSE)*C69,"")</f>
        <v/>
      </c>
      <c r="J69" s="2" t="str">
        <f>IFERROR(VLOOKUP(F69,Stagionalità!$A$6:$M$103,5,FALSE)*C69,"")</f>
        <v/>
      </c>
      <c r="K69" s="2" t="str">
        <f>IFERROR(VLOOKUP(F69,Stagionalità!$A$6:$M$103,6,FALSE)*C69,"")</f>
        <v/>
      </c>
      <c r="L69" s="2" t="str">
        <f>IFERROR(VLOOKUP(F69,Stagionalità!$A$6:$M$103,7,FALSE)*C69,"")</f>
        <v/>
      </c>
      <c r="M69" s="2" t="str">
        <f>IFERROR(VLOOKUP(F69,Stagionalità!$A$6:$M$103,8,FALSE)*C69,"")</f>
        <v/>
      </c>
      <c r="N69" s="2" t="str">
        <f>IFERROR(VLOOKUP(F69,Stagionalità!$A$6:$M$103,9,FALSE)*C69,"")</f>
        <v/>
      </c>
      <c r="O69" s="2" t="str">
        <f>IFERROR(VLOOKUP(F69,Stagionalità!$A$6:$M$103,10,FALSE)*C69,"")</f>
        <v/>
      </c>
      <c r="P69" s="2" t="str">
        <f>IFERROR(VLOOKUP(F69,Stagionalità!$A$6:$M$103,11,FALSE)*C69,"")</f>
        <v/>
      </c>
      <c r="Q69" s="2" t="str">
        <f>IFERROR(VLOOKUP(F69,Stagionalità!$A$6:$M$103,12,FALSE)*C69,"")</f>
        <v/>
      </c>
      <c r="R69" s="2" t="str">
        <f>IFERROR(VLOOKUP(F69,Stagionalità!$A$6:$M$103,13,FALSE)*C69,"")</f>
        <v/>
      </c>
    </row>
    <row r="70" spans="6:18" x14ac:dyDescent="0.3">
      <c r="F70" s="23" t="str">
        <f t="shared" si="1"/>
        <v/>
      </c>
      <c r="G70" s="2" t="str">
        <f>IFERROR(VLOOKUP(F70,Stagionalità!$A$6:$M$103,2,FALSE)*C70,"")</f>
        <v/>
      </c>
      <c r="H70" s="2" t="str">
        <f>IFERROR(VLOOKUP(F70,Stagionalità!$A$6:$M$103,3,FALSE)*C70,"")</f>
        <v/>
      </c>
      <c r="I70" s="2" t="str">
        <f>IFERROR(VLOOKUP(F70,Stagionalità!$A$6:$M$103,4,FALSE)*C70,"")</f>
        <v/>
      </c>
      <c r="J70" s="2" t="str">
        <f>IFERROR(VLOOKUP(F70,Stagionalità!$A$6:$M$103,5,FALSE)*C70,"")</f>
        <v/>
      </c>
      <c r="K70" s="2" t="str">
        <f>IFERROR(VLOOKUP(F70,Stagionalità!$A$6:$M$103,6,FALSE)*C70,"")</f>
        <v/>
      </c>
      <c r="L70" s="2" t="str">
        <f>IFERROR(VLOOKUP(F70,Stagionalità!$A$6:$M$103,7,FALSE)*C70,"")</f>
        <v/>
      </c>
      <c r="M70" s="2" t="str">
        <f>IFERROR(VLOOKUP(F70,Stagionalità!$A$6:$M$103,8,FALSE)*C70,"")</f>
        <v/>
      </c>
      <c r="N70" s="2" t="str">
        <f>IFERROR(VLOOKUP(F70,Stagionalità!$A$6:$M$103,9,FALSE)*C70,"")</f>
        <v/>
      </c>
      <c r="O70" s="2" t="str">
        <f>IFERROR(VLOOKUP(F70,Stagionalità!$A$6:$M$103,10,FALSE)*C70,"")</f>
        <v/>
      </c>
      <c r="P70" s="2" t="str">
        <f>IFERROR(VLOOKUP(F70,Stagionalità!$A$6:$M$103,11,FALSE)*C70,"")</f>
        <v/>
      </c>
      <c r="Q70" s="2" t="str">
        <f>IFERROR(VLOOKUP(F70,Stagionalità!$A$6:$M$103,12,FALSE)*C70,"")</f>
        <v/>
      </c>
      <c r="R70" s="2" t="str">
        <f>IFERROR(VLOOKUP(F70,Stagionalità!$A$6:$M$103,13,FALSE)*C70,"")</f>
        <v/>
      </c>
    </row>
    <row r="71" spans="6:18" x14ac:dyDescent="0.3">
      <c r="F71" s="23" t="str">
        <f t="shared" si="1"/>
        <v/>
      </c>
      <c r="G71" s="2" t="str">
        <f>IFERROR(VLOOKUP(F71,Stagionalità!$A$6:$M$103,2,FALSE)*C71,"")</f>
        <v/>
      </c>
      <c r="H71" s="2" t="str">
        <f>IFERROR(VLOOKUP(F71,Stagionalità!$A$6:$M$103,3,FALSE)*C71,"")</f>
        <v/>
      </c>
      <c r="I71" s="2" t="str">
        <f>IFERROR(VLOOKUP(F71,Stagionalità!$A$6:$M$103,4,FALSE)*C71,"")</f>
        <v/>
      </c>
      <c r="J71" s="2" t="str">
        <f>IFERROR(VLOOKUP(F71,Stagionalità!$A$6:$M$103,5,FALSE)*C71,"")</f>
        <v/>
      </c>
      <c r="K71" s="2" t="str">
        <f>IFERROR(VLOOKUP(F71,Stagionalità!$A$6:$M$103,6,FALSE)*C71,"")</f>
        <v/>
      </c>
      <c r="L71" s="2" t="str">
        <f>IFERROR(VLOOKUP(F71,Stagionalità!$A$6:$M$103,7,FALSE)*C71,"")</f>
        <v/>
      </c>
      <c r="M71" s="2" t="str">
        <f>IFERROR(VLOOKUP(F71,Stagionalità!$A$6:$M$103,8,FALSE)*C71,"")</f>
        <v/>
      </c>
      <c r="N71" s="2" t="str">
        <f>IFERROR(VLOOKUP(F71,Stagionalità!$A$6:$M$103,9,FALSE)*C71,"")</f>
        <v/>
      </c>
      <c r="O71" s="2" t="str">
        <f>IFERROR(VLOOKUP(F71,Stagionalità!$A$6:$M$103,10,FALSE)*C71,"")</f>
        <v/>
      </c>
      <c r="P71" s="2" t="str">
        <f>IFERROR(VLOOKUP(F71,Stagionalità!$A$6:$M$103,11,FALSE)*C71,"")</f>
        <v/>
      </c>
      <c r="Q71" s="2" t="str">
        <f>IFERROR(VLOOKUP(F71,Stagionalità!$A$6:$M$103,12,FALSE)*C71,"")</f>
        <v/>
      </c>
      <c r="R71" s="2" t="str">
        <f>IFERROR(VLOOKUP(F71,Stagionalità!$A$6:$M$103,13,FALSE)*C71,"")</f>
        <v/>
      </c>
    </row>
    <row r="72" spans="6:18" x14ac:dyDescent="0.3">
      <c r="F72" s="23" t="str">
        <f t="shared" si="1"/>
        <v/>
      </c>
      <c r="G72" s="2" t="str">
        <f>IFERROR(VLOOKUP(F72,Stagionalità!$A$6:$M$103,2,FALSE)*C72,"")</f>
        <v/>
      </c>
      <c r="H72" s="2" t="str">
        <f>IFERROR(VLOOKUP(F72,Stagionalità!$A$6:$M$103,3,FALSE)*C72,"")</f>
        <v/>
      </c>
      <c r="I72" s="2" t="str">
        <f>IFERROR(VLOOKUP(F72,Stagionalità!$A$6:$M$103,4,FALSE)*C72,"")</f>
        <v/>
      </c>
      <c r="J72" s="2" t="str">
        <f>IFERROR(VLOOKUP(F72,Stagionalità!$A$6:$M$103,5,FALSE)*C72,"")</f>
        <v/>
      </c>
      <c r="K72" s="2" t="str">
        <f>IFERROR(VLOOKUP(F72,Stagionalità!$A$6:$M$103,6,FALSE)*C72,"")</f>
        <v/>
      </c>
      <c r="L72" s="2" t="str">
        <f>IFERROR(VLOOKUP(F72,Stagionalità!$A$6:$M$103,7,FALSE)*C72,"")</f>
        <v/>
      </c>
      <c r="M72" s="2" t="str">
        <f>IFERROR(VLOOKUP(F72,Stagionalità!$A$6:$M$103,8,FALSE)*C72,"")</f>
        <v/>
      </c>
      <c r="N72" s="2" t="str">
        <f>IFERROR(VLOOKUP(F72,Stagionalità!$A$6:$M$103,9,FALSE)*C72,"")</f>
        <v/>
      </c>
      <c r="O72" s="2" t="str">
        <f>IFERROR(VLOOKUP(F72,Stagionalità!$A$6:$M$103,10,FALSE)*C72,"")</f>
        <v/>
      </c>
      <c r="P72" s="2" t="str">
        <f>IFERROR(VLOOKUP(F72,Stagionalità!$A$6:$M$103,11,FALSE)*C72,"")</f>
        <v/>
      </c>
      <c r="Q72" s="2" t="str">
        <f>IFERROR(VLOOKUP(F72,Stagionalità!$A$6:$M$103,12,FALSE)*C72,"")</f>
        <v/>
      </c>
      <c r="R72" s="2" t="str">
        <f>IFERROR(VLOOKUP(F72,Stagionalità!$A$6:$M$103,13,FALSE)*C72,"")</f>
        <v/>
      </c>
    </row>
    <row r="73" spans="6:18" x14ac:dyDescent="0.3">
      <c r="F73" s="23" t="str">
        <f t="shared" si="1"/>
        <v/>
      </c>
      <c r="G73" s="2" t="str">
        <f>IFERROR(VLOOKUP(F73,Stagionalità!$A$6:$M$103,2,FALSE)*C73,"")</f>
        <v/>
      </c>
      <c r="H73" s="2" t="str">
        <f>IFERROR(VLOOKUP(F73,Stagionalità!$A$6:$M$103,3,FALSE)*C73,"")</f>
        <v/>
      </c>
      <c r="I73" s="2" t="str">
        <f>IFERROR(VLOOKUP(F73,Stagionalità!$A$6:$M$103,4,FALSE)*C73,"")</f>
        <v/>
      </c>
      <c r="J73" s="2" t="str">
        <f>IFERROR(VLOOKUP(F73,Stagionalità!$A$6:$M$103,5,FALSE)*C73,"")</f>
        <v/>
      </c>
      <c r="K73" s="2" t="str">
        <f>IFERROR(VLOOKUP(F73,Stagionalità!$A$6:$M$103,6,FALSE)*C73,"")</f>
        <v/>
      </c>
      <c r="L73" s="2" t="str">
        <f>IFERROR(VLOOKUP(F73,Stagionalità!$A$6:$M$103,7,FALSE)*C73,"")</f>
        <v/>
      </c>
      <c r="M73" s="2" t="str">
        <f>IFERROR(VLOOKUP(F73,Stagionalità!$A$6:$M$103,8,FALSE)*C73,"")</f>
        <v/>
      </c>
      <c r="N73" s="2" t="str">
        <f>IFERROR(VLOOKUP(F73,Stagionalità!$A$6:$M$103,9,FALSE)*C73,"")</f>
        <v/>
      </c>
      <c r="O73" s="2" t="str">
        <f>IFERROR(VLOOKUP(F73,Stagionalità!$A$6:$M$103,10,FALSE)*C73,"")</f>
        <v/>
      </c>
      <c r="P73" s="2" t="str">
        <f>IFERROR(VLOOKUP(F73,Stagionalità!$A$6:$M$103,11,FALSE)*C73,"")</f>
        <v/>
      </c>
      <c r="Q73" s="2" t="str">
        <f>IFERROR(VLOOKUP(F73,Stagionalità!$A$6:$M$103,12,FALSE)*C73,"")</f>
        <v/>
      </c>
      <c r="R73" s="2" t="str">
        <f>IFERROR(VLOOKUP(F73,Stagionalità!$A$6:$M$103,13,FALSE)*C73,"")</f>
        <v/>
      </c>
    </row>
    <row r="74" spans="6:18" x14ac:dyDescent="0.3">
      <c r="F74" s="23" t="str">
        <f t="shared" si="1"/>
        <v/>
      </c>
      <c r="G74" s="2" t="str">
        <f>IFERROR(VLOOKUP(F74,Stagionalità!$A$6:$M$103,2,FALSE)*C74,"")</f>
        <v/>
      </c>
      <c r="H74" s="2" t="str">
        <f>IFERROR(VLOOKUP(F74,Stagionalità!$A$6:$M$103,3,FALSE)*C74,"")</f>
        <v/>
      </c>
      <c r="I74" s="2" t="str">
        <f>IFERROR(VLOOKUP(F74,Stagionalità!$A$6:$M$103,4,FALSE)*C74,"")</f>
        <v/>
      </c>
      <c r="J74" s="2" t="str">
        <f>IFERROR(VLOOKUP(F74,Stagionalità!$A$6:$M$103,5,FALSE)*C74,"")</f>
        <v/>
      </c>
      <c r="K74" s="2" t="str">
        <f>IFERROR(VLOOKUP(F74,Stagionalità!$A$6:$M$103,6,FALSE)*C74,"")</f>
        <v/>
      </c>
      <c r="L74" s="2" t="str">
        <f>IFERROR(VLOOKUP(F74,Stagionalità!$A$6:$M$103,7,FALSE)*C74,"")</f>
        <v/>
      </c>
      <c r="M74" s="2" t="str">
        <f>IFERROR(VLOOKUP(F74,Stagionalità!$A$6:$M$103,8,FALSE)*C74,"")</f>
        <v/>
      </c>
      <c r="N74" s="2" t="str">
        <f>IFERROR(VLOOKUP(F74,Stagionalità!$A$6:$M$103,9,FALSE)*C74,"")</f>
        <v/>
      </c>
      <c r="O74" s="2" t="str">
        <f>IFERROR(VLOOKUP(F74,Stagionalità!$A$6:$M$103,10,FALSE)*C74,"")</f>
        <v/>
      </c>
      <c r="P74" s="2" t="str">
        <f>IFERROR(VLOOKUP(F74,Stagionalità!$A$6:$M$103,11,FALSE)*C74,"")</f>
        <v/>
      </c>
      <c r="Q74" s="2" t="str">
        <f>IFERROR(VLOOKUP(F74,Stagionalità!$A$6:$M$103,12,FALSE)*C74,"")</f>
        <v/>
      </c>
      <c r="R74" s="2" t="str">
        <f>IFERROR(VLOOKUP(F74,Stagionalità!$A$6:$M$103,13,FALSE)*C74,"")</f>
        <v/>
      </c>
    </row>
    <row r="75" spans="6:18" x14ac:dyDescent="0.3">
      <c r="F75" s="23" t="str">
        <f t="shared" si="1"/>
        <v/>
      </c>
      <c r="G75" s="2" t="str">
        <f>IFERROR(VLOOKUP(F75,Stagionalità!$A$6:$M$103,2,FALSE)*C75,"")</f>
        <v/>
      </c>
      <c r="H75" s="2" t="str">
        <f>IFERROR(VLOOKUP(F75,Stagionalità!$A$6:$M$103,3,FALSE)*C75,"")</f>
        <v/>
      </c>
      <c r="I75" s="2" t="str">
        <f>IFERROR(VLOOKUP(F75,Stagionalità!$A$6:$M$103,4,FALSE)*C75,"")</f>
        <v/>
      </c>
      <c r="J75" s="2" t="str">
        <f>IFERROR(VLOOKUP(F75,Stagionalità!$A$6:$M$103,5,FALSE)*C75,"")</f>
        <v/>
      </c>
      <c r="K75" s="2" t="str">
        <f>IFERROR(VLOOKUP(F75,Stagionalità!$A$6:$M$103,6,FALSE)*C75,"")</f>
        <v/>
      </c>
      <c r="L75" s="2" t="str">
        <f>IFERROR(VLOOKUP(F75,Stagionalità!$A$6:$M$103,7,FALSE)*C75,"")</f>
        <v/>
      </c>
      <c r="M75" s="2" t="str">
        <f>IFERROR(VLOOKUP(F75,Stagionalità!$A$6:$M$103,8,FALSE)*C75,"")</f>
        <v/>
      </c>
      <c r="N75" s="2" t="str">
        <f>IFERROR(VLOOKUP(F75,Stagionalità!$A$6:$M$103,9,FALSE)*C75,"")</f>
        <v/>
      </c>
      <c r="O75" s="2" t="str">
        <f>IFERROR(VLOOKUP(F75,Stagionalità!$A$6:$M$103,10,FALSE)*C75,"")</f>
        <v/>
      </c>
      <c r="P75" s="2" t="str">
        <f>IFERROR(VLOOKUP(F75,Stagionalità!$A$6:$M$103,11,FALSE)*C75,"")</f>
        <v/>
      </c>
      <c r="Q75" s="2" t="str">
        <f>IFERROR(VLOOKUP(F75,Stagionalità!$A$6:$M$103,12,FALSE)*C75,"")</f>
        <v/>
      </c>
      <c r="R75" s="2" t="str">
        <f>IFERROR(VLOOKUP(F75,Stagionalità!$A$6:$M$103,13,FALSE)*C75,"")</f>
        <v/>
      </c>
    </row>
    <row r="76" spans="6:18" x14ac:dyDescent="0.3">
      <c r="F76" s="23" t="str">
        <f t="shared" si="1"/>
        <v/>
      </c>
      <c r="G76" s="2" t="str">
        <f>IFERROR(VLOOKUP(F76,Stagionalità!$A$6:$M$103,2,FALSE)*C76,"")</f>
        <v/>
      </c>
      <c r="H76" s="2" t="str">
        <f>IFERROR(VLOOKUP(F76,Stagionalità!$A$6:$M$103,3,FALSE)*C76,"")</f>
        <v/>
      </c>
      <c r="I76" s="2" t="str">
        <f>IFERROR(VLOOKUP(F76,Stagionalità!$A$6:$M$103,4,FALSE)*C76,"")</f>
        <v/>
      </c>
      <c r="J76" s="2" t="str">
        <f>IFERROR(VLOOKUP(F76,Stagionalità!$A$6:$M$103,5,FALSE)*C76,"")</f>
        <v/>
      </c>
      <c r="K76" s="2" t="str">
        <f>IFERROR(VLOOKUP(F76,Stagionalità!$A$6:$M$103,6,FALSE)*C76,"")</f>
        <v/>
      </c>
      <c r="L76" s="2" t="str">
        <f>IFERROR(VLOOKUP(F76,Stagionalità!$A$6:$M$103,7,FALSE)*C76,"")</f>
        <v/>
      </c>
      <c r="M76" s="2" t="str">
        <f>IFERROR(VLOOKUP(F76,Stagionalità!$A$6:$M$103,8,FALSE)*C76,"")</f>
        <v/>
      </c>
      <c r="N76" s="2" t="str">
        <f>IFERROR(VLOOKUP(F76,Stagionalità!$A$6:$M$103,9,FALSE)*C76,"")</f>
        <v/>
      </c>
      <c r="O76" s="2" t="str">
        <f>IFERROR(VLOOKUP(F76,Stagionalità!$A$6:$M$103,10,FALSE)*C76,"")</f>
        <v/>
      </c>
      <c r="P76" s="2" t="str">
        <f>IFERROR(VLOOKUP(F76,Stagionalità!$A$6:$M$103,11,FALSE)*C76,"")</f>
        <v/>
      </c>
      <c r="Q76" s="2" t="str">
        <f>IFERROR(VLOOKUP(F76,Stagionalità!$A$6:$M$103,12,FALSE)*C76,"")</f>
        <v/>
      </c>
      <c r="R76" s="2" t="str">
        <f>IFERROR(VLOOKUP(F76,Stagionalità!$A$6:$M$103,13,FALSE)*C76,"")</f>
        <v/>
      </c>
    </row>
    <row r="77" spans="6:18" x14ac:dyDescent="0.3">
      <c r="F77" s="23" t="str">
        <f t="shared" si="1"/>
        <v/>
      </c>
      <c r="G77" s="2" t="str">
        <f>IFERROR(VLOOKUP(F77,Stagionalità!$A$6:$M$103,2,FALSE)*C77,"")</f>
        <v/>
      </c>
      <c r="H77" s="2" t="str">
        <f>IFERROR(VLOOKUP(F77,Stagionalità!$A$6:$M$103,3,FALSE)*C77,"")</f>
        <v/>
      </c>
      <c r="I77" s="2" t="str">
        <f>IFERROR(VLOOKUP(F77,Stagionalità!$A$6:$M$103,4,FALSE)*C77,"")</f>
        <v/>
      </c>
      <c r="J77" s="2" t="str">
        <f>IFERROR(VLOOKUP(F77,Stagionalità!$A$6:$M$103,5,FALSE)*C77,"")</f>
        <v/>
      </c>
      <c r="K77" s="2" t="str">
        <f>IFERROR(VLOOKUP(F77,Stagionalità!$A$6:$M$103,6,FALSE)*C77,"")</f>
        <v/>
      </c>
      <c r="L77" s="2" t="str">
        <f>IFERROR(VLOOKUP(F77,Stagionalità!$A$6:$M$103,7,FALSE)*C77,"")</f>
        <v/>
      </c>
      <c r="M77" s="2" t="str">
        <f>IFERROR(VLOOKUP(F77,Stagionalità!$A$6:$M$103,8,FALSE)*C77,"")</f>
        <v/>
      </c>
      <c r="N77" s="2" t="str">
        <f>IFERROR(VLOOKUP(F77,Stagionalità!$A$6:$M$103,9,FALSE)*C77,"")</f>
        <v/>
      </c>
      <c r="O77" s="2" t="str">
        <f>IFERROR(VLOOKUP(F77,Stagionalità!$A$6:$M$103,10,FALSE)*C77,"")</f>
        <v/>
      </c>
      <c r="P77" s="2" t="str">
        <f>IFERROR(VLOOKUP(F77,Stagionalità!$A$6:$M$103,11,FALSE)*C77,"")</f>
        <v/>
      </c>
      <c r="Q77" s="2" t="str">
        <f>IFERROR(VLOOKUP(F77,Stagionalità!$A$6:$M$103,12,FALSE)*C77,"")</f>
        <v/>
      </c>
      <c r="R77" s="2" t="str">
        <f>IFERROR(VLOOKUP(F77,Stagionalità!$A$6:$M$103,13,FALSE)*C77,"")</f>
        <v/>
      </c>
    </row>
    <row r="78" spans="6:18" x14ac:dyDescent="0.3">
      <c r="F78" s="23" t="str">
        <f t="shared" si="1"/>
        <v/>
      </c>
      <c r="G78" s="2" t="str">
        <f>IFERROR(VLOOKUP(F78,Stagionalità!$A$6:$M$103,2,FALSE)*C78,"")</f>
        <v/>
      </c>
      <c r="H78" s="2" t="str">
        <f>IFERROR(VLOOKUP(F78,Stagionalità!$A$6:$M$103,3,FALSE)*C78,"")</f>
        <v/>
      </c>
      <c r="I78" s="2" t="str">
        <f>IFERROR(VLOOKUP(F78,Stagionalità!$A$6:$M$103,4,FALSE)*C78,"")</f>
        <v/>
      </c>
      <c r="J78" s="2" t="str">
        <f>IFERROR(VLOOKUP(F78,Stagionalità!$A$6:$M$103,5,FALSE)*C78,"")</f>
        <v/>
      </c>
      <c r="K78" s="2" t="str">
        <f>IFERROR(VLOOKUP(F78,Stagionalità!$A$6:$M$103,6,FALSE)*C78,"")</f>
        <v/>
      </c>
      <c r="L78" s="2" t="str">
        <f>IFERROR(VLOOKUP(F78,Stagionalità!$A$6:$M$103,7,FALSE)*C78,"")</f>
        <v/>
      </c>
      <c r="M78" s="2" t="str">
        <f>IFERROR(VLOOKUP(F78,Stagionalità!$A$6:$M$103,8,FALSE)*C78,"")</f>
        <v/>
      </c>
      <c r="N78" s="2" t="str">
        <f>IFERROR(VLOOKUP(F78,Stagionalità!$A$6:$M$103,9,FALSE)*C78,"")</f>
        <v/>
      </c>
      <c r="O78" s="2" t="str">
        <f>IFERROR(VLOOKUP(F78,Stagionalità!$A$6:$M$103,10,FALSE)*C78,"")</f>
        <v/>
      </c>
      <c r="P78" s="2" t="str">
        <f>IFERROR(VLOOKUP(F78,Stagionalità!$A$6:$M$103,11,FALSE)*C78,"")</f>
        <v/>
      </c>
      <c r="Q78" s="2" t="str">
        <f>IFERROR(VLOOKUP(F78,Stagionalità!$A$6:$M$103,12,FALSE)*C78,"")</f>
        <v/>
      </c>
      <c r="R78" s="2" t="str">
        <f>IFERROR(VLOOKUP(F78,Stagionalità!$A$6:$M$103,13,FALSE)*C78,"")</f>
        <v/>
      </c>
    </row>
    <row r="79" spans="6:18" x14ac:dyDescent="0.3">
      <c r="F79" s="23" t="str">
        <f t="shared" si="1"/>
        <v/>
      </c>
      <c r="G79" s="2" t="str">
        <f>IFERROR(VLOOKUP(F79,Stagionalità!$A$6:$M$103,2,FALSE)*C79,"")</f>
        <v/>
      </c>
      <c r="H79" s="2" t="str">
        <f>IFERROR(VLOOKUP(F79,Stagionalità!$A$6:$M$103,3,FALSE)*C79,"")</f>
        <v/>
      </c>
      <c r="I79" s="2" t="str">
        <f>IFERROR(VLOOKUP(F79,Stagionalità!$A$6:$M$103,4,FALSE)*C79,"")</f>
        <v/>
      </c>
      <c r="J79" s="2" t="str">
        <f>IFERROR(VLOOKUP(F79,Stagionalità!$A$6:$M$103,5,FALSE)*C79,"")</f>
        <v/>
      </c>
      <c r="K79" s="2" t="str">
        <f>IFERROR(VLOOKUP(F79,Stagionalità!$A$6:$M$103,6,FALSE)*C79,"")</f>
        <v/>
      </c>
      <c r="L79" s="2" t="str">
        <f>IFERROR(VLOOKUP(F79,Stagionalità!$A$6:$M$103,7,FALSE)*C79,"")</f>
        <v/>
      </c>
      <c r="M79" s="2" t="str">
        <f>IFERROR(VLOOKUP(F79,Stagionalità!$A$6:$M$103,8,FALSE)*C79,"")</f>
        <v/>
      </c>
      <c r="N79" s="2" t="str">
        <f>IFERROR(VLOOKUP(F79,Stagionalità!$A$6:$M$103,9,FALSE)*C79,"")</f>
        <v/>
      </c>
      <c r="O79" s="2" t="str">
        <f>IFERROR(VLOOKUP(F79,Stagionalità!$A$6:$M$103,10,FALSE)*C79,"")</f>
        <v/>
      </c>
      <c r="P79" s="2" t="str">
        <f>IFERROR(VLOOKUP(F79,Stagionalità!$A$6:$M$103,11,FALSE)*C79,"")</f>
        <v/>
      </c>
      <c r="Q79" s="2" t="str">
        <f>IFERROR(VLOOKUP(F79,Stagionalità!$A$6:$M$103,12,FALSE)*C79,"")</f>
        <v/>
      </c>
      <c r="R79" s="2" t="str">
        <f>IFERROR(VLOOKUP(F79,Stagionalità!$A$6:$M$103,13,FALSE)*C79,"")</f>
        <v/>
      </c>
    </row>
    <row r="80" spans="6:18" x14ac:dyDescent="0.3">
      <c r="F80" s="23" t="str">
        <f t="shared" si="1"/>
        <v/>
      </c>
      <c r="G80" s="2" t="str">
        <f>IFERROR(VLOOKUP(F80,Stagionalità!$A$6:$M$103,2,FALSE)*C80,"")</f>
        <v/>
      </c>
      <c r="H80" s="2" t="str">
        <f>IFERROR(VLOOKUP(F80,Stagionalità!$A$6:$M$103,3,FALSE)*C80,"")</f>
        <v/>
      </c>
      <c r="I80" s="2" t="str">
        <f>IFERROR(VLOOKUP(F80,Stagionalità!$A$6:$M$103,4,FALSE)*C80,"")</f>
        <v/>
      </c>
      <c r="J80" s="2" t="str">
        <f>IFERROR(VLOOKUP(F80,Stagionalità!$A$6:$M$103,5,FALSE)*C80,"")</f>
        <v/>
      </c>
      <c r="K80" s="2" t="str">
        <f>IFERROR(VLOOKUP(F80,Stagionalità!$A$6:$M$103,6,FALSE)*C80,"")</f>
        <v/>
      </c>
      <c r="L80" s="2" t="str">
        <f>IFERROR(VLOOKUP(F80,Stagionalità!$A$6:$M$103,7,FALSE)*C80,"")</f>
        <v/>
      </c>
      <c r="M80" s="2" t="str">
        <f>IFERROR(VLOOKUP(F80,Stagionalità!$A$6:$M$103,8,FALSE)*C80,"")</f>
        <v/>
      </c>
      <c r="N80" s="2" t="str">
        <f>IFERROR(VLOOKUP(F80,Stagionalità!$A$6:$M$103,9,FALSE)*C80,"")</f>
        <v/>
      </c>
      <c r="O80" s="2" t="str">
        <f>IFERROR(VLOOKUP(F80,Stagionalità!$A$6:$M$103,10,FALSE)*C80,"")</f>
        <v/>
      </c>
      <c r="P80" s="2" t="str">
        <f>IFERROR(VLOOKUP(F80,Stagionalità!$A$6:$M$103,11,FALSE)*C80,"")</f>
        <v/>
      </c>
      <c r="Q80" s="2" t="str">
        <f>IFERROR(VLOOKUP(F80,Stagionalità!$A$6:$M$103,12,FALSE)*C80,"")</f>
        <v/>
      </c>
      <c r="R80" s="2" t="str">
        <f>IFERROR(VLOOKUP(F80,Stagionalità!$A$6:$M$103,13,FALSE)*C80,"")</f>
        <v/>
      </c>
    </row>
    <row r="81" spans="6:18" x14ac:dyDescent="0.3">
      <c r="F81" s="23" t="str">
        <f t="shared" si="1"/>
        <v/>
      </c>
      <c r="G81" s="2" t="str">
        <f>IFERROR(VLOOKUP(F81,Stagionalità!$A$6:$M$103,2,FALSE)*C81,"")</f>
        <v/>
      </c>
      <c r="H81" s="2" t="str">
        <f>IFERROR(VLOOKUP(F81,Stagionalità!$A$6:$M$103,3,FALSE)*C81,"")</f>
        <v/>
      </c>
      <c r="I81" s="2" t="str">
        <f>IFERROR(VLOOKUP(F81,Stagionalità!$A$6:$M$103,4,FALSE)*C81,"")</f>
        <v/>
      </c>
      <c r="J81" s="2" t="str">
        <f>IFERROR(VLOOKUP(F81,Stagionalità!$A$6:$M$103,5,FALSE)*C81,"")</f>
        <v/>
      </c>
      <c r="K81" s="2" t="str">
        <f>IFERROR(VLOOKUP(F81,Stagionalità!$A$6:$M$103,6,FALSE)*C81,"")</f>
        <v/>
      </c>
      <c r="L81" s="2" t="str">
        <f>IFERROR(VLOOKUP(F81,Stagionalità!$A$6:$M$103,7,FALSE)*C81,"")</f>
        <v/>
      </c>
      <c r="M81" s="2" t="str">
        <f>IFERROR(VLOOKUP(F81,Stagionalità!$A$6:$M$103,8,FALSE)*C81,"")</f>
        <v/>
      </c>
      <c r="N81" s="2" t="str">
        <f>IFERROR(VLOOKUP(F81,Stagionalità!$A$6:$M$103,9,FALSE)*C81,"")</f>
        <v/>
      </c>
      <c r="O81" s="2" t="str">
        <f>IFERROR(VLOOKUP(F81,Stagionalità!$A$6:$M$103,10,FALSE)*C81,"")</f>
        <v/>
      </c>
      <c r="P81" s="2" t="str">
        <f>IFERROR(VLOOKUP(F81,Stagionalità!$A$6:$M$103,11,FALSE)*C81,"")</f>
        <v/>
      </c>
      <c r="Q81" s="2" t="str">
        <f>IFERROR(VLOOKUP(F81,Stagionalità!$A$6:$M$103,12,FALSE)*C81,"")</f>
        <v/>
      </c>
      <c r="R81" s="2" t="str">
        <f>IFERROR(VLOOKUP(F81,Stagionalità!$A$6:$M$103,13,FALSE)*C81,"")</f>
        <v/>
      </c>
    </row>
    <row r="82" spans="6:18" x14ac:dyDescent="0.3">
      <c r="F82" s="23" t="str">
        <f t="shared" si="1"/>
        <v/>
      </c>
      <c r="G82" s="2" t="str">
        <f>IFERROR(VLOOKUP(F82,Stagionalità!$A$6:$M$103,2,FALSE)*C82,"")</f>
        <v/>
      </c>
      <c r="H82" s="2" t="str">
        <f>IFERROR(VLOOKUP(F82,Stagionalità!$A$6:$M$103,3,FALSE)*C82,"")</f>
        <v/>
      </c>
      <c r="I82" s="2" t="str">
        <f>IFERROR(VLOOKUP(F82,Stagionalità!$A$6:$M$103,4,FALSE)*C82,"")</f>
        <v/>
      </c>
      <c r="J82" s="2" t="str">
        <f>IFERROR(VLOOKUP(F82,Stagionalità!$A$6:$M$103,5,FALSE)*C82,"")</f>
        <v/>
      </c>
      <c r="K82" s="2" t="str">
        <f>IFERROR(VLOOKUP(F82,Stagionalità!$A$6:$M$103,6,FALSE)*C82,"")</f>
        <v/>
      </c>
      <c r="L82" s="2" t="str">
        <f>IFERROR(VLOOKUP(F82,Stagionalità!$A$6:$M$103,7,FALSE)*C82,"")</f>
        <v/>
      </c>
      <c r="M82" s="2" t="str">
        <f>IFERROR(VLOOKUP(F82,Stagionalità!$A$6:$M$103,8,FALSE)*C82,"")</f>
        <v/>
      </c>
      <c r="N82" s="2" t="str">
        <f>IFERROR(VLOOKUP(F82,Stagionalità!$A$6:$M$103,9,FALSE)*C82,"")</f>
        <v/>
      </c>
      <c r="O82" s="2" t="str">
        <f>IFERROR(VLOOKUP(F82,Stagionalità!$A$6:$M$103,10,FALSE)*C82,"")</f>
        <v/>
      </c>
      <c r="P82" s="2" t="str">
        <f>IFERROR(VLOOKUP(F82,Stagionalità!$A$6:$M$103,11,FALSE)*C82,"")</f>
        <v/>
      </c>
      <c r="Q82" s="2" t="str">
        <f>IFERROR(VLOOKUP(F82,Stagionalità!$A$6:$M$103,12,FALSE)*C82,"")</f>
        <v/>
      </c>
      <c r="R82" s="2" t="str">
        <f>IFERROR(VLOOKUP(F82,Stagionalità!$A$6:$M$103,13,FALSE)*C82,"")</f>
        <v/>
      </c>
    </row>
    <row r="83" spans="6:18" x14ac:dyDescent="0.3">
      <c r="F83" s="23" t="str">
        <f t="shared" si="1"/>
        <v/>
      </c>
      <c r="G83" s="2" t="str">
        <f>IFERROR(VLOOKUP(F83,Stagionalità!$A$6:$M$103,2,FALSE)*C83,"")</f>
        <v/>
      </c>
      <c r="H83" s="2" t="str">
        <f>IFERROR(VLOOKUP(F83,Stagionalità!$A$6:$M$103,3,FALSE)*C83,"")</f>
        <v/>
      </c>
      <c r="I83" s="2" t="str">
        <f>IFERROR(VLOOKUP(F83,Stagionalità!$A$6:$M$103,4,FALSE)*C83,"")</f>
        <v/>
      </c>
      <c r="J83" s="2" t="str">
        <f>IFERROR(VLOOKUP(F83,Stagionalità!$A$6:$M$103,5,FALSE)*C83,"")</f>
        <v/>
      </c>
      <c r="K83" s="2" t="str">
        <f>IFERROR(VLOOKUP(F83,Stagionalità!$A$6:$M$103,6,FALSE)*C83,"")</f>
        <v/>
      </c>
      <c r="L83" s="2" t="str">
        <f>IFERROR(VLOOKUP(F83,Stagionalità!$A$6:$M$103,7,FALSE)*C83,"")</f>
        <v/>
      </c>
      <c r="M83" s="2" t="str">
        <f>IFERROR(VLOOKUP(F83,Stagionalità!$A$6:$M$103,8,FALSE)*C83,"")</f>
        <v/>
      </c>
      <c r="N83" s="2" t="str">
        <f>IFERROR(VLOOKUP(F83,Stagionalità!$A$6:$M$103,9,FALSE)*C83,"")</f>
        <v/>
      </c>
      <c r="O83" s="2" t="str">
        <f>IFERROR(VLOOKUP(F83,Stagionalità!$A$6:$M$103,10,FALSE)*C83,"")</f>
        <v/>
      </c>
      <c r="P83" s="2" t="str">
        <f>IFERROR(VLOOKUP(F83,Stagionalità!$A$6:$M$103,11,FALSE)*C83,"")</f>
        <v/>
      </c>
      <c r="Q83" s="2" t="str">
        <f>IFERROR(VLOOKUP(F83,Stagionalità!$A$6:$M$103,12,FALSE)*C83,"")</f>
        <v/>
      </c>
      <c r="R83" s="2" t="str">
        <f>IFERROR(VLOOKUP(F83,Stagionalità!$A$6:$M$103,13,FALSE)*C83,"")</f>
        <v/>
      </c>
    </row>
    <row r="84" spans="6:18" x14ac:dyDescent="0.3">
      <c r="F84" s="23" t="str">
        <f t="shared" si="1"/>
        <v/>
      </c>
      <c r="G84" s="2" t="str">
        <f>IFERROR(VLOOKUP(F84,Stagionalità!$A$6:$M$103,2,FALSE)*C84,"")</f>
        <v/>
      </c>
      <c r="H84" s="2" t="str">
        <f>IFERROR(VLOOKUP(F84,Stagionalità!$A$6:$M$103,3,FALSE)*C84,"")</f>
        <v/>
      </c>
      <c r="I84" s="2" t="str">
        <f>IFERROR(VLOOKUP(F84,Stagionalità!$A$6:$M$103,4,FALSE)*C84,"")</f>
        <v/>
      </c>
      <c r="J84" s="2" t="str">
        <f>IFERROR(VLOOKUP(F84,Stagionalità!$A$6:$M$103,5,FALSE)*C84,"")</f>
        <v/>
      </c>
      <c r="K84" s="2" t="str">
        <f>IFERROR(VLOOKUP(F84,Stagionalità!$A$6:$M$103,6,FALSE)*C84,"")</f>
        <v/>
      </c>
      <c r="L84" s="2" t="str">
        <f>IFERROR(VLOOKUP(F84,Stagionalità!$A$6:$M$103,7,FALSE)*C84,"")</f>
        <v/>
      </c>
      <c r="M84" s="2" t="str">
        <f>IFERROR(VLOOKUP(F84,Stagionalità!$A$6:$M$103,8,FALSE)*C84,"")</f>
        <v/>
      </c>
      <c r="N84" s="2" t="str">
        <f>IFERROR(VLOOKUP(F84,Stagionalità!$A$6:$M$103,9,FALSE)*C84,"")</f>
        <v/>
      </c>
      <c r="O84" s="2" t="str">
        <f>IFERROR(VLOOKUP(F84,Stagionalità!$A$6:$M$103,10,FALSE)*C84,"")</f>
        <v/>
      </c>
      <c r="P84" s="2" t="str">
        <f>IFERROR(VLOOKUP(F84,Stagionalità!$A$6:$M$103,11,FALSE)*C84,"")</f>
        <v/>
      </c>
      <c r="Q84" s="2" t="str">
        <f>IFERROR(VLOOKUP(F84,Stagionalità!$A$6:$M$103,12,FALSE)*C84,"")</f>
        <v/>
      </c>
      <c r="R84" s="2" t="str">
        <f>IFERROR(VLOOKUP(F84,Stagionalità!$A$6:$M$103,13,FALSE)*C84,"")</f>
        <v/>
      </c>
    </row>
    <row r="85" spans="6:18" x14ac:dyDescent="0.3">
      <c r="F85" s="23" t="str">
        <f t="shared" si="1"/>
        <v/>
      </c>
      <c r="G85" s="2" t="str">
        <f>IFERROR(VLOOKUP(F85,Stagionalità!$A$6:$M$103,2,FALSE)*C85,"")</f>
        <v/>
      </c>
      <c r="H85" s="2" t="str">
        <f>IFERROR(VLOOKUP(F85,Stagionalità!$A$6:$M$103,3,FALSE)*C85,"")</f>
        <v/>
      </c>
      <c r="I85" s="2" t="str">
        <f>IFERROR(VLOOKUP(F85,Stagionalità!$A$6:$M$103,4,FALSE)*C85,"")</f>
        <v/>
      </c>
      <c r="J85" s="2" t="str">
        <f>IFERROR(VLOOKUP(F85,Stagionalità!$A$6:$M$103,5,FALSE)*C85,"")</f>
        <v/>
      </c>
      <c r="K85" s="2" t="str">
        <f>IFERROR(VLOOKUP(F85,Stagionalità!$A$6:$M$103,6,FALSE)*C85,"")</f>
        <v/>
      </c>
      <c r="L85" s="2" t="str">
        <f>IFERROR(VLOOKUP(F85,Stagionalità!$A$6:$M$103,7,FALSE)*C85,"")</f>
        <v/>
      </c>
      <c r="M85" s="2" t="str">
        <f>IFERROR(VLOOKUP(F85,Stagionalità!$A$6:$M$103,8,FALSE)*C85,"")</f>
        <v/>
      </c>
      <c r="N85" s="2" t="str">
        <f>IFERROR(VLOOKUP(F85,Stagionalità!$A$6:$M$103,9,FALSE)*C85,"")</f>
        <v/>
      </c>
      <c r="O85" s="2" t="str">
        <f>IFERROR(VLOOKUP(F85,Stagionalità!$A$6:$M$103,10,FALSE)*C85,"")</f>
        <v/>
      </c>
      <c r="P85" s="2" t="str">
        <f>IFERROR(VLOOKUP(F85,Stagionalità!$A$6:$M$103,11,FALSE)*C85,"")</f>
        <v/>
      </c>
      <c r="Q85" s="2" t="str">
        <f>IFERROR(VLOOKUP(F85,Stagionalità!$A$6:$M$103,12,FALSE)*C85,"")</f>
        <v/>
      </c>
      <c r="R85" s="2" t="str">
        <f>IFERROR(VLOOKUP(F85,Stagionalità!$A$6:$M$103,13,FALSE)*C85,"")</f>
        <v/>
      </c>
    </row>
    <row r="86" spans="6:18" x14ac:dyDescent="0.3">
      <c r="F86" s="23" t="str">
        <f t="shared" si="1"/>
        <v/>
      </c>
      <c r="G86" s="2" t="str">
        <f>IFERROR(VLOOKUP(F86,Stagionalità!$A$6:$M$103,2,FALSE)*C86,"")</f>
        <v/>
      </c>
      <c r="H86" s="2" t="str">
        <f>IFERROR(VLOOKUP(F86,Stagionalità!$A$6:$M$103,3,FALSE)*C86,"")</f>
        <v/>
      </c>
      <c r="I86" s="2" t="str">
        <f>IFERROR(VLOOKUP(F86,Stagionalità!$A$6:$M$103,4,FALSE)*C86,"")</f>
        <v/>
      </c>
      <c r="J86" s="2" t="str">
        <f>IFERROR(VLOOKUP(F86,Stagionalità!$A$6:$M$103,5,FALSE)*C86,"")</f>
        <v/>
      </c>
      <c r="K86" s="2" t="str">
        <f>IFERROR(VLOOKUP(F86,Stagionalità!$A$6:$M$103,6,FALSE)*C86,"")</f>
        <v/>
      </c>
      <c r="L86" s="2" t="str">
        <f>IFERROR(VLOOKUP(F86,Stagionalità!$A$6:$M$103,7,FALSE)*C86,"")</f>
        <v/>
      </c>
      <c r="M86" s="2" t="str">
        <f>IFERROR(VLOOKUP(F86,Stagionalità!$A$6:$M$103,8,FALSE)*C86,"")</f>
        <v/>
      </c>
      <c r="N86" s="2" t="str">
        <f>IFERROR(VLOOKUP(F86,Stagionalità!$A$6:$M$103,9,FALSE)*C86,"")</f>
        <v/>
      </c>
      <c r="O86" s="2" t="str">
        <f>IFERROR(VLOOKUP(F86,Stagionalità!$A$6:$M$103,10,FALSE)*C86,"")</f>
        <v/>
      </c>
      <c r="P86" s="2" t="str">
        <f>IFERROR(VLOOKUP(F86,Stagionalità!$A$6:$M$103,11,FALSE)*C86,"")</f>
        <v/>
      </c>
      <c r="Q86" s="2" t="str">
        <f>IFERROR(VLOOKUP(F86,Stagionalità!$A$6:$M$103,12,FALSE)*C86,"")</f>
        <v/>
      </c>
      <c r="R86" s="2" t="str">
        <f>IFERROR(VLOOKUP(F86,Stagionalità!$A$6:$M$103,13,FALSE)*C86,"")</f>
        <v/>
      </c>
    </row>
    <row r="87" spans="6:18" x14ac:dyDescent="0.3">
      <c r="F87" s="23" t="str">
        <f t="shared" si="1"/>
        <v/>
      </c>
      <c r="G87" s="2" t="str">
        <f>IFERROR(VLOOKUP(F87,Stagionalità!$A$6:$M$103,2,FALSE)*C87,"")</f>
        <v/>
      </c>
      <c r="H87" s="2" t="str">
        <f>IFERROR(VLOOKUP(F87,Stagionalità!$A$6:$M$103,3,FALSE)*C87,"")</f>
        <v/>
      </c>
      <c r="I87" s="2" t="str">
        <f>IFERROR(VLOOKUP(F87,Stagionalità!$A$6:$M$103,4,FALSE)*C87,"")</f>
        <v/>
      </c>
      <c r="J87" s="2" t="str">
        <f>IFERROR(VLOOKUP(F87,Stagionalità!$A$6:$M$103,5,FALSE)*C87,"")</f>
        <v/>
      </c>
      <c r="K87" s="2" t="str">
        <f>IFERROR(VLOOKUP(F87,Stagionalità!$A$6:$M$103,6,FALSE)*C87,"")</f>
        <v/>
      </c>
      <c r="L87" s="2" t="str">
        <f>IFERROR(VLOOKUP(F87,Stagionalità!$A$6:$M$103,7,FALSE)*C87,"")</f>
        <v/>
      </c>
      <c r="M87" s="2" t="str">
        <f>IFERROR(VLOOKUP(F87,Stagionalità!$A$6:$M$103,8,FALSE)*C87,"")</f>
        <v/>
      </c>
      <c r="N87" s="2" t="str">
        <f>IFERROR(VLOOKUP(F87,Stagionalità!$A$6:$M$103,9,FALSE)*C87,"")</f>
        <v/>
      </c>
      <c r="O87" s="2" t="str">
        <f>IFERROR(VLOOKUP(F87,Stagionalità!$A$6:$M$103,10,FALSE)*C87,"")</f>
        <v/>
      </c>
      <c r="P87" s="2" t="str">
        <f>IFERROR(VLOOKUP(F87,Stagionalità!$A$6:$M$103,11,FALSE)*C87,"")</f>
        <v/>
      </c>
      <c r="Q87" s="2" t="str">
        <f>IFERROR(VLOOKUP(F87,Stagionalità!$A$6:$M$103,12,FALSE)*C87,"")</f>
        <v/>
      </c>
      <c r="R87" s="2" t="str">
        <f>IFERROR(VLOOKUP(F87,Stagionalità!$A$6:$M$103,13,FALSE)*C87,"")</f>
        <v/>
      </c>
    </row>
    <row r="88" spans="6:18" x14ac:dyDescent="0.3">
      <c r="F88" s="23" t="str">
        <f t="shared" si="1"/>
        <v/>
      </c>
      <c r="G88" s="2" t="str">
        <f>IFERROR(VLOOKUP(F88,Stagionalità!$A$6:$M$103,2,FALSE)*C88,"")</f>
        <v/>
      </c>
      <c r="H88" s="2" t="str">
        <f>IFERROR(VLOOKUP(F88,Stagionalità!$A$6:$M$103,3,FALSE)*C88,"")</f>
        <v/>
      </c>
      <c r="I88" s="2" t="str">
        <f>IFERROR(VLOOKUP(F88,Stagionalità!$A$6:$M$103,4,FALSE)*C88,"")</f>
        <v/>
      </c>
      <c r="J88" s="2" t="str">
        <f>IFERROR(VLOOKUP(F88,Stagionalità!$A$6:$M$103,5,FALSE)*C88,"")</f>
        <v/>
      </c>
      <c r="K88" s="2" t="str">
        <f>IFERROR(VLOOKUP(F88,Stagionalità!$A$6:$M$103,6,FALSE)*C88,"")</f>
        <v/>
      </c>
      <c r="L88" s="2" t="str">
        <f>IFERROR(VLOOKUP(F88,Stagionalità!$A$6:$M$103,7,FALSE)*C88,"")</f>
        <v/>
      </c>
      <c r="M88" s="2" t="str">
        <f>IFERROR(VLOOKUP(F88,Stagionalità!$A$6:$M$103,8,FALSE)*C88,"")</f>
        <v/>
      </c>
      <c r="N88" s="2" t="str">
        <f>IFERROR(VLOOKUP(F88,Stagionalità!$A$6:$M$103,9,FALSE)*C88,"")</f>
        <v/>
      </c>
      <c r="O88" s="2" t="str">
        <f>IFERROR(VLOOKUP(F88,Stagionalità!$A$6:$M$103,10,FALSE)*C88,"")</f>
        <v/>
      </c>
      <c r="P88" s="2" t="str">
        <f>IFERROR(VLOOKUP(F88,Stagionalità!$A$6:$M$103,11,FALSE)*C88,"")</f>
        <v/>
      </c>
      <c r="Q88" s="2" t="str">
        <f>IFERROR(VLOOKUP(F88,Stagionalità!$A$6:$M$103,12,FALSE)*C88,"")</f>
        <v/>
      </c>
      <c r="R88" s="2" t="str">
        <f>IFERROR(VLOOKUP(F88,Stagionalità!$A$6:$M$103,13,FALSE)*C88,"")</f>
        <v/>
      </c>
    </row>
    <row r="89" spans="6:18" x14ac:dyDescent="0.3">
      <c r="F89" s="23" t="str">
        <f t="shared" si="1"/>
        <v/>
      </c>
      <c r="G89" s="2" t="str">
        <f>IFERROR(VLOOKUP(F89,Stagionalità!$A$6:$M$103,2,FALSE)*C89,"")</f>
        <v/>
      </c>
      <c r="H89" s="2" t="str">
        <f>IFERROR(VLOOKUP(F89,Stagionalità!$A$6:$M$103,3,FALSE)*C89,"")</f>
        <v/>
      </c>
      <c r="I89" s="2" t="str">
        <f>IFERROR(VLOOKUP(F89,Stagionalità!$A$6:$M$103,4,FALSE)*C89,"")</f>
        <v/>
      </c>
      <c r="J89" s="2" t="str">
        <f>IFERROR(VLOOKUP(F89,Stagionalità!$A$6:$M$103,5,FALSE)*C89,"")</f>
        <v/>
      </c>
      <c r="K89" s="2" t="str">
        <f>IFERROR(VLOOKUP(F89,Stagionalità!$A$6:$M$103,6,FALSE)*C89,"")</f>
        <v/>
      </c>
      <c r="L89" s="2" t="str">
        <f>IFERROR(VLOOKUP(F89,Stagionalità!$A$6:$M$103,7,FALSE)*C89,"")</f>
        <v/>
      </c>
      <c r="M89" s="2" t="str">
        <f>IFERROR(VLOOKUP(F89,Stagionalità!$A$6:$M$103,8,FALSE)*C89,"")</f>
        <v/>
      </c>
      <c r="N89" s="2" t="str">
        <f>IFERROR(VLOOKUP(F89,Stagionalità!$A$6:$M$103,9,FALSE)*C89,"")</f>
        <v/>
      </c>
      <c r="O89" s="2" t="str">
        <f>IFERROR(VLOOKUP(F89,Stagionalità!$A$6:$M$103,10,FALSE)*C89,"")</f>
        <v/>
      </c>
      <c r="P89" s="2" t="str">
        <f>IFERROR(VLOOKUP(F89,Stagionalità!$A$6:$M$103,11,FALSE)*C89,"")</f>
        <v/>
      </c>
      <c r="Q89" s="2" t="str">
        <f>IFERROR(VLOOKUP(F89,Stagionalità!$A$6:$M$103,12,FALSE)*C89,"")</f>
        <v/>
      </c>
      <c r="R89" s="2" t="str">
        <f>IFERROR(VLOOKUP(F89,Stagionalità!$A$6:$M$103,13,FALSE)*C89,"")</f>
        <v/>
      </c>
    </row>
    <row r="90" spans="6:18" x14ac:dyDescent="0.3">
      <c r="F90" s="23" t="str">
        <f t="shared" si="1"/>
        <v/>
      </c>
      <c r="G90" s="2" t="str">
        <f>IFERROR(VLOOKUP(F90,Stagionalità!$A$6:$M$103,2,FALSE)*C90,"")</f>
        <v/>
      </c>
      <c r="H90" s="2" t="str">
        <f>IFERROR(VLOOKUP(F90,Stagionalità!$A$6:$M$103,3,FALSE)*C90,"")</f>
        <v/>
      </c>
      <c r="I90" s="2" t="str">
        <f>IFERROR(VLOOKUP(F90,Stagionalità!$A$6:$M$103,4,FALSE)*C90,"")</f>
        <v/>
      </c>
      <c r="J90" s="2" t="str">
        <f>IFERROR(VLOOKUP(F90,Stagionalità!$A$6:$M$103,5,FALSE)*C90,"")</f>
        <v/>
      </c>
      <c r="K90" s="2" t="str">
        <f>IFERROR(VLOOKUP(F90,Stagionalità!$A$6:$M$103,6,FALSE)*C90,"")</f>
        <v/>
      </c>
      <c r="L90" s="2" t="str">
        <f>IFERROR(VLOOKUP(F90,Stagionalità!$A$6:$M$103,7,FALSE)*C90,"")</f>
        <v/>
      </c>
      <c r="M90" s="2" t="str">
        <f>IFERROR(VLOOKUP(F90,Stagionalità!$A$6:$M$103,8,FALSE)*C90,"")</f>
        <v/>
      </c>
      <c r="N90" s="2" t="str">
        <f>IFERROR(VLOOKUP(F90,Stagionalità!$A$6:$M$103,9,FALSE)*C90,"")</f>
        <v/>
      </c>
      <c r="O90" s="2" t="str">
        <f>IFERROR(VLOOKUP(F90,Stagionalità!$A$6:$M$103,10,FALSE)*C90,"")</f>
        <v/>
      </c>
      <c r="P90" s="2" t="str">
        <f>IFERROR(VLOOKUP(F90,Stagionalità!$A$6:$M$103,11,FALSE)*C90,"")</f>
        <v/>
      </c>
      <c r="Q90" s="2" t="str">
        <f>IFERROR(VLOOKUP(F90,Stagionalità!$A$6:$M$103,12,FALSE)*C90,"")</f>
        <v/>
      </c>
      <c r="R90" s="2" t="str">
        <f>IFERROR(VLOOKUP(F90,Stagionalità!$A$6:$M$103,13,FALSE)*C90,"")</f>
        <v/>
      </c>
    </row>
    <row r="91" spans="6:18" x14ac:dyDescent="0.3">
      <c r="F91" s="23" t="str">
        <f t="shared" si="1"/>
        <v/>
      </c>
      <c r="G91" s="2" t="str">
        <f>IFERROR(VLOOKUP(F91,Stagionalità!$A$6:$M$103,2,FALSE)*C91,"")</f>
        <v/>
      </c>
      <c r="H91" s="2" t="str">
        <f>IFERROR(VLOOKUP(F91,Stagionalità!$A$6:$M$103,3,FALSE)*C91,"")</f>
        <v/>
      </c>
      <c r="I91" s="2" t="str">
        <f>IFERROR(VLOOKUP(F91,Stagionalità!$A$6:$M$103,4,FALSE)*C91,"")</f>
        <v/>
      </c>
      <c r="J91" s="2" t="str">
        <f>IFERROR(VLOOKUP(F91,Stagionalità!$A$6:$M$103,5,FALSE)*C91,"")</f>
        <v/>
      </c>
      <c r="K91" s="2" t="str">
        <f>IFERROR(VLOOKUP(F91,Stagionalità!$A$6:$M$103,6,FALSE)*C91,"")</f>
        <v/>
      </c>
      <c r="L91" s="2" t="str">
        <f>IFERROR(VLOOKUP(F91,Stagionalità!$A$6:$M$103,7,FALSE)*C91,"")</f>
        <v/>
      </c>
      <c r="M91" s="2" t="str">
        <f>IFERROR(VLOOKUP(F91,Stagionalità!$A$6:$M$103,8,FALSE)*C91,"")</f>
        <v/>
      </c>
      <c r="N91" s="2" t="str">
        <f>IFERROR(VLOOKUP(F91,Stagionalità!$A$6:$M$103,9,FALSE)*C91,"")</f>
        <v/>
      </c>
      <c r="O91" s="2" t="str">
        <f>IFERROR(VLOOKUP(F91,Stagionalità!$A$6:$M$103,10,FALSE)*C91,"")</f>
        <v/>
      </c>
      <c r="P91" s="2" t="str">
        <f>IFERROR(VLOOKUP(F91,Stagionalità!$A$6:$M$103,11,FALSE)*C91,"")</f>
        <v/>
      </c>
      <c r="Q91" s="2" t="str">
        <f>IFERROR(VLOOKUP(F91,Stagionalità!$A$6:$M$103,12,FALSE)*C91,"")</f>
        <v/>
      </c>
      <c r="R91" s="2" t="str">
        <f>IFERROR(VLOOKUP(F91,Stagionalità!$A$6:$M$103,13,FALSE)*C91,"")</f>
        <v/>
      </c>
    </row>
    <row r="92" spans="6:18" x14ac:dyDescent="0.3">
      <c r="F92" s="23" t="str">
        <f t="shared" si="1"/>
        <v/>
      </c>
      <c r="G92" s="2" t="str">
        <f>IFERROR(VLOOKUP(F92,Stagionalità!$A$6:$M$103,2,FALSE)*C92,"")</f>
        <v/>
      </c>
      <c r="H92" s="2" t="str">
        <f>IFERROR(VLOOKUP(F92,Stagionalità!$A$6:$M$103,3,FALSE)*C92,"")</f>
        <v/>
      </c>
      <c r="I92" s="2" t="str">
        <f>IFERROR(VLOOKUP(F92,Stagionalità!$A$6:$M$103,4,FALSE)*C92,"")</f>
        <v/>
      </c>
      <c r="J92" s="2" t="str">
        <f>IFERROR(VLOOKUP(F92,Stagionalità!$A$6:$M$103,5,FALSE)*C92,"")</f>
        <v/>
      </c>
      <c r="K92" s="2" t="str">
        <f>IFERROR(VLOOKUP(F92,Stagionalità!$A$6:$M$103,6,FALSE)*C92,"")</f>
        <v/>
      </c>
      <c r="L92" s="2" t="str">
        <f>IFERROR(VLOOKUP(F92,Stagionalità!$A$6:$M$103,7,FALSE)*C92,"")</f>
        <v/>
      </c>
      <c r="M92" s="2" t="str">
        <f>IFERROR(VLOOKUP(F92,Stagionalità!$A$6:$M$103,8,FALSE)*C92,"")</f>
        <v/>
      </c>
      <c r="N92" s="2" t="str">
        <f>IFERROR(VLOOKUP(F92,Stagionalità!$A$6:$M$103,9,FALSE)*C92,"")</f>
        <v/>
      </c>
      <c r="O92" s="2" t="str">
        <f>IFERROR(VLOOKUP(F92,Stagionalità!$A$6:$M$103,10,FALSE)*C92,"")</f>
        <v/>
      </c>
      <c r="P92" s="2" t="str">
        <f>IFERROR(VLOOKUP(F92,Stagionalità!$A$6:$M$103,11,FALSE)*C92,"")</f>
        <v/>
      </c>
      <c r="Q92" s="2" t="str">
        <f>IFERROR(VLOOKUP(F92,Stagionalità!$A$6:$M$103,12,FALSE)*C92,"")</f>
        <v/>
      </c>
      <c r="R92" s="2" t="str">
        <f>IFERROR(VLOOKUP(F92,Stagionalità!$A$6:$M$103,13,FALSE)*C92,"")</f>
        <v/>
      </c>
    </row>
    <row r="93" spans="6:18" x14ac:dyDescent="0.3">
      <c r="F93" s="23" t="str">
        <f t="shared" si="1"/>
        <v/>
      </c>
      <c r="G93" s="2" t="str">
        <f>IFERROR(VLOOKUP(F93,Stagionalità!$A$6:$M$103,2,FALSE)*C93,"")</f>
        <v/>
      </c>
      <c r="H93" s="2" t="str">
        <f>IFERROR(VLOOKUP(F93,Stagionalità!$A$6:$M$103,3,FALSE)*C93,"")</f>
        <v/>
      </c>
      <c r="I93" s="2" t="str">
        <f>IFERROR(VLOOKUP(F93,Stagionalità!$A$6:$M$103,4,FALSE)*C93,"")</f>
        <v/>
      </c>
      <c r="J93" s="2" t="str">
        <f>IFERROR(VLOOKUP(F93,Stagionalità!$A$6:$M$103,5,FALSE)*C93,"")</f>
        <v/>
      </c>
      <c r="K93" s="2" t="str">
        <f>IFERROR(VLOOKUP(F93,Stagionalità!$A$6:$M$103,6,FALSE)*C93,"")</f>
        <v/>
      </c>
      <c r="L93" s="2" t="str">
        <f>IFERROR(VLOOKUP(F93,Stagionalità!$A$6:$M$103,7,FALSE)*C93,"")</f>
        <v/>
      </c>
      <c r="M93" s="2" t="str">
        <f>IFERROR(VLOOKUP(F93,Stagionalità!$A$6:$M$103,8,FALSE)*C93,"")</f>
        <v/>
      </c>
      <c r="N93" s="2" t="str">
        <f>IFERROR(VLOOKUP(F93,Stagionalità!$A$6:$M$103,9,FALSE)*C93,"")</f>
        <v/>
      </c>
      <c r="O93" s="2" t="str">
        <f>IFERROR(VLOOKUP(F93,Stagionalità!$A$6:$M$103,10,FALSE)*C93,"")</f>
        <v/>
      </c>
      <c r="P93" s="2" t="str">
        <f>IFERROR(VLOOKUP(F93,Stagionalità!$A$6:$M$103,11,FALSE)*C93,"")</f>
        <v/>
      </c>
      <c r="Q93" s="2" t="str">
        <f>IFERROR(VLOOKUP(F93,Stagionalità!$A$6:$M$103,12,FALSE)*C93,"")</f>
        <v/>
      </c>
      <c r="R93" s="2" t="str">
        <f>IFERROR(VLOOKUP(F93,Stagionalità!$A$6:$M$103,13,FALSE)*C93,"")</f>
        <v/>
      </c>
    </row>
    <row r="94" spans="6:18" x14ac:dyDescent="0.3">
      <c r="F94" s="23" t="str">
        <f t="shared" si="1"/>
        <v/>
      </c>
      <c r="G94" s="2" t="str">
        <f>IFERROR(VLOOKUP(F94,Stagionalità!$A$6:$M$103,2,FALSE)*C94,"")</f>
        <v/>
      </c>
      <c r="H94" s="2" t="str">
        <f>IFERROR(VLOOKUP(F94,Stagionalità!$A$6:$M$103,3,FALSE)*C94,"")</f>
        <v/>
      </c>
      <c r="I94" s="2" t="str">
        <f>IFERROR(VLOOKUP(F94,Stagionalità!$A$6:$M$103,4,FALSE)*C94,"")</f>
        <v/>
      </c>
      <c r="J94" s="2" t="str">
        <f>IFERROR(VLOOKUP(F94,Stagionalità!$A$6:$M$103,5,FALSE)*C94,"")</f>
        <v/>
      </c>
      <c r="K94" s="2" t="str">
        <f>IFERROR(VLOOKUP(F94,Stagionalità!$A$6:$M$103,6,FALSE)*C94,"")</f>
        <v/>
      </c>
      <c r="L94" s="2" t="str">
        <f>IFERROR(VLOOKUP(F94,Stagionalità!$A$6:$M$103,7,FALSE)*C94,"")</f>
        <v/>
      </c>
      <c r="M94" s="2" t="str">
        <f>IFERROR(VLOOKUP(F94,Stagionalità!$A$6:$M$103,8,FALSE)*C94,"")</f>
        <v/>
      </c>
      <c r="N94" s="2" t="str">
        <f>IFERROR(VLOOKUP(F94,Stagionalità!$A$6:$M$103,9,FALSE)*C94,"")</f>
        <v/>
      </c>
      <c r="O94" s="2" t="str">
        <f>IFERROR(VLOOKUP(F94,Stagionalità!$A$6:$M$103,10,FALSE)*C94,"")</f>
        <v/>
      </c>
      <c r="P94" s="2" t="str">
        <f>IFERROR(VLOOKUP(F94,Stagionalità!$A$6:$M$103,11,FALSE)*C94,"")</f>
        <v/>
      </c>
      <c r="Q94" s="2" t="str">
        <f>IFERROR(VLOOKUP(F94,Stagionalità!$A$6:$M$103,12,FALSE)*C94,"")</f>
        <v/>
      </c>
      <c r="R94" s="2" t="str">
        <f>IFERROR(VLOOKUP(F94,Stagionalità!$A$6:$M$103,13,FALSE)*C94,"")</f>
        <v/>
      </c>
    </row>
    <row r="95" spans="6:18" x14ac:dyDescent="0.3">
      <c r="F95" s="23" t="str">
        <f t="shared" si="1"/>
        <v/>
      </c>
      <c r="G95" s="2" t="str">
        <f>IFERROR(VLOOKUP(F95,Stagionalità!$A$6:$M$103,2,FALSE)*C95,"")</f>
        <v/>
      </c>
      <c r="H95" s="2" t="str">
        <f>IFERROR(VLOOKUP(F95,Stagionalità!$A$6:$M$103,3,FALSE)*C95,"")</f>
        <v/>
      </c>
      <c r="I95" s="2" t="str">
        <f>IFERROR(VLOOKUP(F95,Stagionalità!$A$6:$M$103,4,FALSE)*C95,"")</f>
        <v/>
      </c>
      <c r="J95" s="2" t="str">
        <f>IFERROR(VLOOKUP(F95,Stagionalità!$A$6:$M$103,5,FALSE)*C95,"")</f>
        <v/>
      </c>
      <c r="K95" s="2" t="str">
        <f>IFERROR(VLOOKUP(F95,Stagionalità!$A$6:$M$103,6,FALSE)*C95,"")</f>
        <v/>
      </c>
      <c r="L95" s="2" t="str">
        <f>IFERROR(VLOOKUP(F95,Stagionalità!$A$6:$M$103,7,FALSE)*C95,"")</f>
        <v/>
      </c>
      <c r="M95" s="2" t="str">
        <f>IFERROR(VLOOKUP(F95,Stagionalità!$A$6:$M$103,8,FALSE)*C95,"")</f>
        <v/>
      </c>
      <c r="N95" s="2" t="str">
        <f>IFERROR(VLOOKUP(F95,Stagionalità!$A$6:$M$103,9,FALSE)*C95,"")</f>
        <v/>
      </c>
      <c r="O95" s="2" t="str">
        <f>IFERROR(VLOOKUP(F95,Stagionalità!$A$6:$M$103,10,FALSE)*C95,"")</f>
        <v/>
      </c>
      <c r="P95" s="2" t="str">
        <f>IFERROR(VLOOKUP(F95,Stagionalità!$A$6:$M$103,11,FALSE)*C95,"")</f>
        <v/>
      </c>
      <c r="Q95" s="2" t="str">
        <f>IFERROR(VLOOKUP(F95,Stagionalità!$A$6:$M$103,12,FALSE)*C95,"")</f>
        <v/>
      </c>
      <c r="R95" s="2" t="str">
        <f>IFERROR(VLOOKUP(F95,Stagionalità!$A$6:$M$103,13,FALSE)*C95,"")</f>
        <v/>
      </c>
    </row>
    <row r="96" spans="6:18" x14ac:dyDescent="0.3">
      <c r="F96" s="23" t="str">
        <f t="shared" si="1"/>
        <v/>
      </c>
      <c r="G96" s="2" t="str">
        <f>IFERROR(VLOOKUP(F96,Stagionalità!$A$6:$M$103,2,FALSE)*C96,"")</f>
        <v/>
      </c>
      <c r="H96" s="2" t="str">
        <f>IFERROR(VLOOKUP(F96,Stagionalità!$A$6:$M$103,3,FALSE)*C96,"")</f>
        <v/>
      </c>
      <c r="I96" s="2" t="str">
        <f>IFERROR(VLOOKUP(F96,Stagionalità!$A$6:$M$103,4,FALSE)*C96,"")</f>
        <v/>
      </c>
      <c r="J96" s="2" t="str">
        <f>IFERROR(VLOOKUP(F96,Stagionalità!$A$6:$M$103,5,FALSE)*C96,"")</f>
        <v/>
      </c>
      <c r="K96" s="2" t="str">
        <f>IFERROR(VLOOKUP(F96,Stagionalità!$A$6:$M$103,6,FALSE)*C96,"")</f>
        <v/>
      </c>
      <c r="L96" s="2" t="str">
        <f>IFERROR(VLOOKUP(F96,Stagionalità!$A$6:$M$103,7,FALSE)*C96,"")</f>
        <v/>
      </c>
      <c r="M96" s="2" t="str">
        <f>IFERROR(VLOOKUP(F96,Stagionalità!$A$6:$M$103,8,FALSE)*C96,"")</f>
        <v/>
      </c>
      <c r="N96" s="2" t="str">
        <f>IFERROR(VLOOKUP(F96,Stagionalità!$A$6:$M$103,9,FALSE)*C96,"")</f>
        <v/>
      </c>
      <c r="O96" s="2" t="str">
        <f>IFERROR(VLOOKUP(F96,Stagionalità!$A$6:$M$103,10,FALSE)*C96,"")</f>
        <v/>
      </c>
      <c r="P96" s="2" t="str">
        <f>IFERROR(VLOOKUP(F96,Stagionalità!$A$6:$M$103,11,FALSE)*C96,"")</f>
        <v/>
      </c>
      <c r="Q96" s="2" t="str">
        <f>IFERROR(VLOOKUP(F96,Stagionalità!$A$6:$M$103,12,FALSE)*C96,"")</f>
        <v/>
      </c>
      <c r="R96" s="2" t="str">
        <f>IFERROR(VLOOKUP(F96,Stagionalità!$A$6:$M$103,13,FALSE)*C96,"")</f>
        <v/>
      </c>
    </row>
    <row r="97" spans="6:18" x14ac:dyDescent="0.3">
      <c r="F97" s="23" t="str">
        <f t="shared" si="1"/>
        <v/>
      </c>
      <c r="G97" s="2" t="str">
        <f>IFERROR(VLOOKUP(F97,Stagionalità!$A$6:$M$103,2,FALSE)*C97,"")</f>
        <v/>
      </c>
      <c r="H97" s="2" t="str">
        <f>IFERROR(VLOOKUP(F97,Stagionalità!$A$6:$M$103,3,FALSE)*C97,"")</f>
        <v/>
      </c>
      <c r="I97" s="2" t="str">
        <f>IFERROR(VLOOKUP(F97,Stagionalità!$A$6:$M$103,4,FALSE)*C97,"")</f>
        <v/>
      </c>
      <c r="J97" s="2" t="str">
        <f>IFERROR(VLOOKUP(F97,Stagionalità!$A$6:$M$103,5,FALSE)*C97,"")</f>
        <v/>
      </c>
      <c r="K97" s="2" t="str">
        <f>IFERROR(VLOOKUP(F97,Stagionalità!$A$6:$M$103,6,FALSE)*C97,"")</f>
        <v/>
      </c>
      <c r="L97" s="2" t="str">
        <f>IFERROR(VLOOKUP(F97,Stagionalità!$A$6:$M$103,7,FALSE)*C97,"")</f>
        <v/>
      </c>
      <c r="M97" s="2" t="str">
        <f>IFERROR(VLOOKUP(F97,Stagionalità!$A$6:$M$103,8,FALSE)*C97,"")</f>
        <v/>
      </c>
      <c r="N97" s="2" t="str">
        <f>IFERROR(VLOOKUP(F97,Stagionalità!$A$6:$M$103,9,FALSE)*C97,"")</f>
        <v/>
      </c>
      <c r="O97" s="2" t="str">
        <f>IFERROR(VLOOKUP(F97,Stagionalità!$A$6:$M$103,10,FALSE)*C97,"")</f>
        <v/>
      </c>
      <c r="P97" s="2" t="str">
        <f>IFERROR(VLOOKUP(F97,Stagionalità!$A$6:$M$103,11,FALSE)*C97,"")</f>
        <v/>
      </c>
      <c r="Q97" s="2" t="str">
        <f>IFERROR(VLOOKUP(F97,Stagionalità!$A$6:$M$103,12,FALSE)*C97,"")</f>
        <v/>
      </c>
      <c r="R97" s="2" t="str">
        <f>IFERROR(VLOOKUP(F97,Stagionalità!$A$6:$M$103,13,FALSE)*C97,"")</f>
        <v/>
      </c>
    </row>
    <row r="98" spans="6:18" x14ac:dyDescent="0.3">
      <c r="F98" s="23" t="str">
        <f t="shared" si="1"/>
        <v/>
      </c>
      <c r="G98" s="2" t="str">
        <f>IFERROR(VLOOKUP(F98,Stagionalità!$A$6:$M$103,2,FALSE)*C98,"")</f>
        <v/>
      </c>
      <c r="H98" s="2" t="str">
        <f>IFERROR(VLOOKUP(F98,Stagionalità!$A$6:$M$103,3,FALSE)*C98,"")</f>
        <v/>
      </c>
      <c r="I98" s="2" t="str">
        <f>IFERROR(VLOOKUP(F98,Stagionalità!$A$6:$M$103,4,FALSE)*C98,"")</f>
        <v/>
      </c>
      <c r="J98" s="2" t="str">
        <f>IFERROR(VLOOKUP(F98,Stagionalità!$A$6:$M$103,5,FALSE)*C98,"")</f>
        <v/>
      </c>
      <c r="K98" s="2" t="str">
        <f>IFERROR(VLOOKUP(F98,Stagionalità!$A$6:$M$103,6,FALSE)*C98,"")</f>
        <v/>
      </c>
      <c r="L98" s="2" t="str">
        <f>IFERROR(VLOOKUP(F98,Stagionalità!$A$6:$M$103,7,FALSE)*C98,"")</f>
        <v/>
      </c>
      <c r="M98" s="2" t="str">
        <f>IFERROR(VLOOKUP(F98,Stagionalità!$A$6:$M$103,8,FALSE)*C98,"")</f>
        <v/>
      </c>
      <c r="N98" s="2" t="str">
        <f>IFERROR(VLOOKUP(F98,Stagionalità!$A$6:$M$103,9,FALSE)*C98,"")</f>
        <v/>
      </c>
      <c r="O98" s="2" t="str">
        <f>IFERROR(VLOOKUP(F98,Stagionalità!$A$6:$M$103,10,FALSE)*C98,"")</f>
        <v/>
      </c>
      <c r="P98" s="2" t="str">
        <f>IFERROR(VLOOKUP(F98,Stagionalità!$A$6:$M$103,11,FALSE)*C98,"")</f>
        <v/>
      </c>
      <c r="Q98" s="2" t="str">
        <f>IFERROR(VLOOKUP(F98,Stagionalità!$A$6:$M$103,12,FALSE)*C98,"")</f>
        <v/>
      </c>
      <c r="R98" s="2" t="str">
        <f>IFERROR(VLOOKUP(F98,Stagionalità!$A$6:$M$103,13,FALSE)*C98,"")</f>
        <v/>
      </c>
    </row>
    <row r="99" spans="6:18" x14ac:dyDescent="0.3">
      <c r="F99" s="23" t="str">
        <f t="shared" si="1"/>
        <v/>
      </c>
      <c r="G99" s="2" t="str">
        <f>IFERROR(VLOOKUP(F99,Stagionalità!$A$6:$M$103,2,FALSE)*C99,"")</f>
        <v/>
      </c>
      <c r="H99" s="2" t="str">
        <f>IFERROR(VLOOKUP(F99,Stagionalità!$A$6:$M$103,3,FALSE)*C99,"")</f>
        <v/>
      </c>
      <c r="I99" s="2" t="str">
        <f>IFERROR(VLOOKUP(F99,Stagionalità!$A$6:$M$103,4,FALSE)*C99,"")</f>
        <v/>
      </c>
      <c r="J99" s="2" t="str">
        <f>IFERROR(VLOOKUP(F99,Stagionalità!$A$6:$M$103,5,FALSE)*C99,"")</f>
        <v/>
      </c>
      <c r="K99" s="2" t="str">
        <f>IFERROR(VLOOKUP(F99,Stagionalità!$A$6:$M$103,6,FALSE)*C99,"")</f>
        <v/>
      </c>
      <c r="L99" s="2" t="str">
        <f>IFERROR(VLOOKUP(F99,Stagionalità!$A$6:$M$103,7,FALSE)*C99,"")</f>
        <v/>
      </c>
      <c r="M99" s="2" t="str">
        <f>IFERROR(VLOOKUP(F99,Stagionalità!$A$6:$M$103,8,FALSE)*C99,"")</f>
        <v/>
      </c>
      <c r="N99" s="2" t="str">
        <f>IFERROR(VLOOKUP(F99,Stagionalità!$A$6:$M$103,9,FALSE)*C99,"")</f>
        <v/>
      </c>
      <c r="O99" s="2" t="str">
        <f>IFERROR(VLOOKUP(F99,Stagionalità!$A$6:$M$103,10,FALSE)*C99,"")</f>
        <v/>
      </c>
      <c r="P99" s="2" t="str">
        <f>IFERROR(VLOOKUP(F99,Stagionalità!$A$6:$M$103,11,FALSE)*C99,"")</f>
        <v/>
      </c>
      <c r="Q99" s="2" t="str">
        <f>IFERROR(VLOOKUP(F99,Stagionalità!$A$6:$M$103,12,FALSE)*C99,"")</f>
        <v/>
      </c>
      <c r="R99" s="2" t="str">
        <f>IFERROR(VLOOKUP(F99,Stagionalità!$A$6:$M$103,13,FALSE)*C99,"")</f>
        <v/>
      </c>
    </row>
    <row r="100" spans="6:18" x14ac:dyDescent="0.3">
      <c r="F100" s="23" t="str">
        <f t="shared" si="1"/>
        <v/>
      </c>
      <c r="G100" s="2" t="str">
        <f>IFERROR(VLOOKUP(F100,Stagionalità!$A$6:$M$103,2,FALSE)*C100,"")</f>
        <v/>
      </c>
      <c r="H100" s="2" t="str">
        <f>IFERROR(VLOOKUP(F100,Stagionalità!$A$6:$M$103,3,FALSE)*C100,"")</f>
        <v/>
      </c>
      <c r="I100" s="2" t="str">
        <f>IFERROR(VLOOKUP(F100,Stagionalità!$A$6:$M$103,4,FALSE)*C100,"")</f>
        <v/>
      </c>
      <c r="J100" s="2" t="str">
        <f>IFERROR(VLOOKUP(F100,Stagionalità!$A$6:$M$103,5,FALSE)*C100,"")</f>
        <v/>
      </c>
      <c r="K100" s="2" t="str">
        <f>IFERROR(VLOOKUP(F100,Stagionalità!$A$6:$M$103,6,FALSE)*C100,"")</f>
        <v/>
      </c>
      <c r="L100" s="2" t="str">
        <f>IFERROR(VLOOKUP(F100,Stagionalità!$A$6:$M$103,7,FALSE)*C100,"")</f>
        <v/>
      </c>
      <c r="M100" s="2" t="str">
        <f>IFERROR(VLOOKUP(F100,Stagionalità!$A$6:$M$103,8,FALSE)*C100,"")</f>
        <v/>
      </c>
      <c r="N100" s="2" t="str">
        <f>IFERROR(VLOOKUP(F100,Stagionalità!$A$6:$M$103,9,FALSE)*C100,"")</f>
        <v/>
      </c>
      <c r="O100" s="2" t="str">
        <f>IFERROR(VLOOKUP(F100,Stagionalità!$A$6:$M$103,10,FALSE)*C100,"")</f>
        <v/>
      </c>
      <c r="P100" s="2" t="str">
        <f>IFERROR(VLOOKUP(F100,Stagionalità!$A$6:$M$103,11,FALSE)*C100,"")</f>
        <v/>
      </c>
      <c r="Q100" s="2" t="str">
        <f>IFERROR(VLOOKUP(F100,Stagionalità!$A$6:$M$103,12,FALSE)*C100,"")</f>
        <v/>
      </c>
      <c r="R100" s="2" t="str">
        <f>IFERROR(VLOOKUP(F100,Stagionalità!$A$6:$M$103,13,FALSE)*C100,"")</f>
        <v/>
      </c>
    </row>
    <row r="101" spans="6:18" x14ac:dyDescent="0.3">
      <c r="F101" s="23" t="str">
        <f t="shared" si="1"/>
        <v/>
      </c>
      <c r="G101" s="2" t="str">
        <f>IFERROR(VLOOKUP(F101,Stagionalità!$A$6:$M$103,2,FALSE)*C101,"")</f>
        <v/>
      </c>
      <c r="H101" s="2" t="str">
        <f>IFERROR(VLOOKUP(F101,Stagionalità!$A$6:$M$103,3,FALSE)*C101,"")</f>
        <v/>
      </c>
      <c r="I101" s="2" t="str">
        <f>IFERROR(VLOOKUP(F101,Stagionalità!$A$6:$M$103,4,FALSE)*C101,"")</f>
        <v/>
      </c>
      <c r="J101" s="2" t="str">
        <f>IFERROR(VLOOKUP(F101,Stagionalità!$A$6:$M$103,5,FALSE)*C101,"")</f>
        <v/>
      </c>
      <c r="K101" s="2" t="str">
        <f>IFERROR(VLOOKUP(F101,Stagionalità!$A$6:$M$103,6,FALSE)*C101,"")</f>
        <v/>
      </c>
      <c r="L101" s="2" t="str">
        <f>IFERROR(VLOOKUP(F101,Stagionalità!$A$6:$M$103,7,FALSE)*C101,"")</f>
        <v/>
      </c>
      <c r="M101" s="2" t="str">
        <f>IFERROR(VLOOKUP(F101,Stagionalità!$A$6:$M$103,8,FALSE)*C101,"")</f>
        <v/>
      </c>
      <c r="N101" s="2" t="str">
        <f>IFERROR(VLOOKUP(F101,Stagionalità!$A$6:$M$103,9,FALSE)*C101,"")</f>
        <v/>
      </c>
      <c r="O101" s="2" t="str">
        <f>IFERROR(VLOOKUP(F101,Stagionalità!$A$6:$M$103,10,FALSE)*C101,"")</f>
        <v/>
      </c>
      <c r="P101" s="2" t="str">
        <f>IFERROR(VLOOKUP(F101,Stagionalità!$A$6:$M$103,11,FALSE)*C101,"")</f>
        <v/>
      </c>
      <c r="Q101" s="2" t="str">
        <f>IFERROR(VLOOKUP(F101,Stagionalità!$A$6:$M$103,12,FALSE)*C101,"")</f>
        <v/>
      </c>
      <c r="R101" s="2" t="str">
        <f>IFERROR(VLOOKUP(F101,Stagionalità!$A$6:$M$103,13,FALSE)*C101,"")</f>
        <v/>
      </c>
    </row>
    <row r="102" spans="6:18" x14ac:dyDescent="0.3">
      <c r="F102" s="23" t="str">
        <f t="shared" si="1"/>
        <v/>
      </c>
      <c r="G102" s="2" t="str">
        <f>IFERROR(VLOOKUP(F102,Stagionalità!$A$6:$M$103,2,FALSE)*C102,"")</f>
        <v/>
      </c>
      <c r="H102" s="2" t="str">
        <f>IFERROR(VLOOKUP(F102,Stagionalità!$A$6:$M$103,3,FALSE)*C102,"")</f>
        <v/>
      </c>
      <c r="I102" s="2" t="str">
        <f>IFERROR(VLOOKUP(F102,Stagionalità!$A$6:$M$103,4,FALSE)*C102,"")</f>
        <v/>
      </c>
      <c r="J102" s="2" t="str">
        <f>IFERROR(VLOOKUP(F102,Stagionalità!$A$6:$M$103,5,FALSE)*C102,"")</f>
        <v/>
      </c>
      <c r="K102" s="2" t="str">
        <f>IFERROR(VLOOKUP(F102,Stagionalità!$A$6:$M$103,6,FALSE)*C102,"")</f>
        <v/>
      </c>
      <c r="L102" s="2" t="str">
        <f>IFERROR(VLOOKUP(F102,Stagionalità!$A$6:$M$103,7,FALSE)*C102,"")</f>
        <v/>
      </c>
      <c r="M102" s="2" t="str">
        <f>IFERROR(VLOOKUP(F102,Stagionalità!$A$6:$M$103,8,FALSE)*C102,"")</f>
        <v/>
      </c>
      <c r="N102" s="2" t="str">
        <f>IFERROR(VLOOKUP(F102,Stagionalità!$A$6:$M$103,9,FALSE)*C102,"")</f>
        <v/>
      </c>
      <c r="O102" s="2" t="str">
        <f>IFERROR(VLOOKUP(F102,Stagionalità!$A$6:$M$103,10,FALSE)*C102,"")</f>
        <v/>
      </c>
      <c r="P102" s="2" t="str">
        <f>IFERROR(VLOOKUP(F102,Stagionalità!$A$6:$M$103,11,FALSE)*C102,"")</f>
        <v/>
      </c>
      <c r="Q102" s="2" t="str">
        <f>IFERROR(VLOOKUP(F102,Stagionalità!$A$6:$M$103,12,FALSE)*C102,"")</f>
        <v/>
      </c>
      <c r="R102" s="2" t="str">
        <f>IFERROR(VLOOKUP(F102,Stagionalità!$A$6:$M$103,13,FALSE)*C102,"")</f>
        <v/>
      </c>
    </row>
    <row r="103" spans="6:18" x14ac:dyDescent="0.3">
      <c r="F103" s="23" t="str">
        <f t="shared" si="1"/>
        <v/>
      </c>
      <c r="G103" s="2" t="str">
        <f>IFERROR(VLOOKUP(F103,Stagionalità!$A$6:$M$103,2,FALSE)*C103,"")</f>
        <v/>
      </c>
      <c r="H103" s="2" t="str">
        <f>IFERROR(VLOOKUP(F103,Stagionalità!$A$6:$M$103,3,FALSE)*C103,"")</f>
        <v/>
      </c>
      <c r="I103" s="2" t="str">
        <f>IFERROR(VLOOKUP(F103,Stagionalità!$A$6:$M$103,4,FALSE)*C103,"")</f>
        <v/>
      </c>
      <c r="J103" s="2" t="str">
        <f>IFERROR(VLOOKUP(F103,Stagionalità!$A$6:$M$103,5,FALSE)*C103,"")</f>
        <v/>
      </c>
      <c r="K103" s="2" t="str">
        <f>IFERROR(VLOOKUP(F103,Stagionalità!$A$6:$M$103,6,FALSE)*C103,"")</f>
        <v/>
      </c>
      <c r="L103" s="2" t="str">
        <f>IFERROR(VLOOKUP(F103,Stagionalità!$A$6:$M$103,7,FALSE)*C103,"")</f>
        <v/>
      </c>
      <c r="M103" s="2" t="str">
        <f>IFERROR(VLOOKUP(F103,Stagionalità!$A$6:$M$103,8,FALSE)*C103,"")</f>
        <v/>
      </c>
      <c r="N103" s="2" t="str">
        <f>IFERROR(VLOOKUP(F103,Stagionalità!$A$6:$M$103,9,FALSE)*C103,"")</f>
        <v/>
      </c>
      <c r="O103" s="2" t="str">
        <f>IFERROR(VLOOKUP(F103,Stagionalità!$A$6:$M$103,10,FALSE)*C103,"")</f>
        <v/>
      </c>
      <c r="P103" s="2" t="str">
        <f>IFERROR(VLOOKUP(F103,Stagionalità!$A$6:$M$103,11,FALSE)*C103,"")</f>
        <v/>
      </c>
      <c r="Q103" s="2" t="str">
        <f>IFERROR(VLOOKUP(F103,Stagionalità!$A$6:$M$103,12,FALSE)*C103,"")</f>
        <v/>
      </c>
      <c r="R103" s="2" t="str">
        <f>IFERROR(VLOOKUP(F103,Stagionalità!$A$6:$M$103,13,FALSE)*C103,"")</f>
        <v/>
      </c>
    </row>
    <row r="104" spans="6:18" x14ac:dyDescent="0.3">
      <c r="F104" s="23" t="str">
        <f t="shared" si="1"/>
        <v/>
      </c>
      <c r="G104" s="2" t="str">
        <f>IFERROR(VLOOKUP(F104,Stagionalità!$A$6:$M$103,2,FALSE)*C104,"")</f>
        <v/>
      </c>
      <c r="H104" s="2" t="str">
        <f>IFERROR(VLOOKUP(F104,Stagionalità!$A$6:$M$103,3,FALSE)*C104,"")</f>
        <v/>
      </c>
      <c r="I104" s="2" t="str">
        <f>IFERROR(VLOOKUP(F104,Stagionalità!$A$6:$M$103,4,FALSE)*C104,"")</f>
        <v/>
      </c>
      <c r="J104" s="2" t="str">
        <f>IFERROR(VLOOKUP(F104,Stagionalità!$A$6:$M$103,5,FALSE)*C104,"")</f>
        <v/>
      </c>
      <c r="K104" s="2" t="str">
        <f>IFERROR(VLOOKUP(F104,Stagionalità!$A$6:$M$103,6,FALSE)*C104,"")</f>
        <v/>
      </c>
      <c r="L104" s="2" t="str">
        <f>IFERROR(VLOOKUP(F104,Stagionalità!$A$6:$M$103,7,FALSE)*C104,"")</f>
        <v/>
      </c>
      <c r="M104" s="2" t="str">
        <f>IFERROR(VLOOKUP(F104,Stagionalità!$A$6:$M$103,8,FALSE)*C104,"")</f>
        <v/>
      </c>
      <c r="N104" s="2" t="str">
        <f>IFERROR(VLOOKUP(F104,Stagionalità!$A$6:$M$103,9,FALSE)*C104,"")</f>
        <v/>
      </c>
      <c r="O104" s="2" t="str">
        <f>IFERROR(VLOOKUP(F104,Stagionalità!$A$6:$M$103,10,FALSE)*C104,"")</f>
        <v/>
      </c>
      <c r="P104" s="2" t="str">
        <f>IFERROR(VLOOKUP(F104,Stagionalità!$A$6:$M$103,11,FALSE)*C104,"")</f>
        <v/>
      </c>
      <c r="Q104" s="2" t="str">
        <f>IFERROR(VLOOKUP(F104,Stagionalità!$A$6:$M$103,12,FALSE)*C104,"")</f>
        <v/>
      </c>
      <c r="R104" s="2" t="str">
        <f>IFERROR(VLOOKUP(F104,Stagionalità!$A$6:$M$103,13,FALSE)*C104,"")</f>
        <v/>
      </c>
    </row>
    <row r="105" spans="6:18" x14ac:dyDescent="0.3">
      <c r="F105" s="23" t="str">
        <f t="shared" si="1"/>
        <v/>
      </c>
      <c r="G105" s="2" t="str">
        <f>IFERROR(VLOOKUP(F105,Stagionalità!$A$6:$M$103,2,FALSE)*C105,"")</f>
        <v/>
      </c>
      <c r="H105" s="2" t="str">
        <f>IFERROR(VLOOKUP(F105,Stagionalità!$A$6:$M$103,3,FALSE)*C105,"")</f>
        <v/>
      </c>
      <c r="I105" s="2" t="str">
        <f>IFERROR(VLOOKUP(F105,Stagionalità!$A$6:$M$103,4,FALSE)*C105,"")</f>
        <v/>
      </c>
      <c r="J105" s="2" t="str">
        <f>IFERROR(VLOOKUP(F105,Stagionalità!$A$6:$M$103,5,FALSE)*C105,"")</f>
        <v/>
      </c>
      <c r="K105" s="2" t="str">
        <f>IFERROR(VLOOKUP(F105,Stagionalità!$A$6:$M$103,6,FALSE)*C105,"")</f>
        <v/>
      </c>
      <c r="L105" s="2" t="str">
        <f>IFERROR(VLOOKUP(F105,Stagionalità!$A$6:$M$103,7,FALSE)*C105,"")</f>
        <v/>
      </c>
      <c r="M105" s="2" t="str">
        <f>IFERROR(VLOOKUP(F105,Stagionalità!$A$6:$M$103,8,FALSE)*C105,"")</f>
        <v/>
      </c>
      <c r="N105" s="2" t="str">
        <f>IFERROR(VLOOKUP(F105,Stagionalità!$A$6:$M$103,9,FALSE)*C105,"")</f>
        <v/>
      </c>
      <c r="O105" s="2" t="str">
        <f>IFERROR(VLOOKUP(F105,Stagionalità!$A$6:$M$103,10,FALSE)*C105,"")</f>
        <v/>
      </c>
      <c r="P105" s="2" t="str">
        <f>IFERROR(VLOOKUP(F105,Stagionalità!$A$6:$M$103,11,FALSE)*C105,"")</f>
        <v/>
      </c>
      <c r="Q105" s="2" t="str">
        <f>IFERROR(VLOOKUP(F105,Stagionalità!$A$6:$M$103,12,FALSE)*C105,"")</f>
        <v/>
      </c>
      <c r="R105" s="2" t="str">
        <f>IFERROR(VLOOKUP(F105,Stagionalità!$A$6:$M$103,13,FALSE)*C105,"")</f>
        <v/>
      </c>
    </row>
    <row r="106" spans="6:18" x14ac:dyDescent="0.3">
      <c r="F106" s="23" t="str">
        <f t="shared" si="1"/>
        <v/>
      </c>
      <c r="G106" s="2" t="str">
        <f>IFERROR(VLOOKUP(F106,Stagionalità!$A$6:$M$103,2,FALSE)*C106,"")</f>
        <v/>
      </c>
      <c r="H106" s="2" t="str">
        <f>IFERROR(VLOOKUP(F106,Stagionalità!$A$6:$M$103,3,FALSE)*C106,"")</f>
        <v/>
      </c>
      <c r="I106" s="2" t="str">
        <f>IFERROR(VLOOKUP(F106,Stagionalità!$A$6:$M$103,4,FALSE)*C106,"")</f>
        <v/>
      </c>
      <c r="J106" s="2" t="str">
        <f>IFERROR(VLOOKUP(F106,Stagionalità!$A$6:$M$103,5,FALSE)*C106,"")</f>
        <v/>
      </c>
      <c r="K106" s="2" t="str">
        <f>IFERROR(VLOOKUP(F106,Stagionalità!$A$6:$M$103,6,FALSE)*C106,"")</f>
        <v/>
      </c>
      <c r="L106" s="2" t="str">
        <f>IFERROR(VLOOKUP(F106,Stagionalità!$A$6:$M$103,7,FALSE)*C106,"")</f>
        <v/>
      </c>
      <c r="M106" s="2" t="str">
        <f>IFERROR(VLOOKUP(F106,Stagionalità!$A$6:$M$103,8,FALSE)*C106,"")</f>
        <v/>
      </c>
      <c r="N106" s="2" t="str">
        <f>IFERROR(VLOOKUP(F106,Stagionalità!$A$6:$M$103,9,FALSE)*C106,"")</f>
        <v/>
      </c>
      <c r="O106" s="2" t="str">
        <f>IFERROR(VLOOKUP(F106,Stagionalità!$A$6:$M$103,10,FALSE)*C106,"")</f>
        <v/>
      </c>
      <c r="P106" s="2" t="str">
        <f>IFERROR(VLOOKUP(F106,Stagionalità!$A$6:$M$103,11,FALSE)*C106,"")</f>
        <v/>
      </c>
      <c r="Q106" s="2" t="str">
        <f>IFERROR(VLOOKUP(F106,Stagionalità!$A$6:$M$103,12,FALSE)*C106,"")</f>
        <v/>
      </c>
      <c r="R106" s="2" t="str">
        <f>IFERROR(VLOOKUP(F106,Stagionalità!$A$6:$M$103,13,FALSE)*C106,"")</f>
        <v/>
      </c>
    </row>
    <row r="107" spans="6:18" x14ac:dyDescent="0.3">
      <c r="F107" s="23" t="str">
        <f t="shared" si="1"/>
        <v/>
      </c>
      <c r="G107" s="2" t="str">
        <f>IFERROR(VLOOKUP(F107,Stagionalità!$A$6:$M$103,2,FALSE)*C107,"")</f>
        <v/>
      </c>
      <c r="H107" s="2" t="str">
        <f>IFERROR(VLOOKUP(F107,Stagionalità!$A$6:$M$103,3,FALSE)*C107,"")</f>
        <v/>
      </c>
      <c r="I107" s="2" t="str">
        <f>IFERROR(VLOOKUP(F107,Stagionalità!$A$6:$M$103,4,FALSE)*C107,"")</f>
        <v/>
      </c>
      <c r="J107" s="2" t="str">
        <f>IFERROR(VLOOKUP(F107,Stagionalità!$A$6:$M$103,5,FALSE)*C107,"")</f>
        <v/>
      </c>
      <c r="K107" s="2" t="str">
        <f>IFERROR(VLOOKUP(F107,Stagionalità!$A$6:$M$103,6,FALSE)*C107,"")</f>
        <v/>
      </c>
      <c r="L107" s="2" t="str">
        <f>IFERROR(VLOOKUP(F107,Stagionalità!$A$6:$M$103,7,FALSE)*C107,"")</f>
        <v/>
      </c>
      <c r="M107" s="2" t="str">
        <f>IFERROR(VLOOKUP(F107,Stagionalità!$A$6:$M$103,8,FALSE)*C107,"")</f>
        <v/>
      </c>
      <c r="N107" s="2" t="str">
        <f>IFERROR(VLOOKUP(F107,Stagionalità!$A$6:$M$103,9,FALSE)*C107,"")</f>
        <v/>
      </c>
      <c r="O107" s="2" t="str">
        <f>IFERROR(VLOOKUP(F107,Stagionalità!$A$6:$M$103,10,FALSE)*C107,"")</f>
        <v/>
      </c>
      <c r="P107" s="2" t="str">
        <f>IFERROR(VLOOKUP(F107,Stagionalità!$A$6:$M$103,11,FALSE)*C107,"")</f>
        <v/>
      </c>
      <c r="Q107" s="2" t="str">
        <f>IFERROR(VLOOKUP(F107,Stagionalità!$A$6:$M$103,12,FALSE)*C107,"")</f>
        <v/>
      </c>
      <c r="R107" s="2" t="str">
        <f>IFERROR(VLOOKUP(F107,Stagionalità!$A$6:$M$103,13,FALSE)*C107,"")</f>
        <v/>
      </c>
    </row>
    <row r="108" spans="6:18" x14ac:dyDescent="0.3">
      <c r="F108" s="23" t="str">
        <f t="shared" si="1"/>
        <v/>
      </c>
      <c r="G108" s="2" t="str">
        <f>IFERROR(VLOOKUP(F108,Stagionalità!$A$6:$M$103,2,FALSE)*C108,"")</f>
        <v/>
      </c>
      <c r="H108" s="2" t="str">
        <f>IFERROR(VLOOKUP(F108,Stagionalità!$A$6:$M$103,3,FALSE)*C108,"")</f>
        <v/>
      </c>
      <c r="I108" s="2" t="str">
        <f>IFERROR(VLOOKUP(F108,Stagionalità!$A$6:$M$103,4,FALSE)*C108,"")</f>
        <v/>
      </c>
      <c r="J108" s="2" t="str">
        <f>IFERROR(VLOOKUP(F108,Stagionalità!$A$6:$M$103,5,FALSE)*C108,"")</f>
        <v/>
      </c>
      <c r="K108" s="2" t="str">
        <f>IFERROR(VLOOKUP(F108,Stagionalità!$A$6:$M$103,6,FALSE)*C108,"")</f>
        <v/>
      </c>
      <c r="L108" s="2" t="str">
        <f>IFERROR(VLOOKUP(F108,Stagionalità!$A$6:$M$103,7,FALSE)*C108,"")</f>
        <v/>
      </c>
      <c r="M108" s="2" t="str">
        <f>IFERROR(VLOOKUP(F108,Stagionalità!$A$6:$M$103,8,FALSE)*C108,"")</f>
        <v/>
      </c>
      <c r="N108" s="2" t="str">
        <f>IFERROR(VLOOKUP(F108,Stagionalità!$A$6:$M$103,9,FALSE)*C108,"")</f>
        <v/>
      </c>
      <c r="O108" s="2" t="str">
        <f>IFERROR(VLOOKUP(F108,Stagionalità!$A$6:$M$103,10,FALSE)*C108,"")</f>
        <v/>
      </c>
      <c r="P108" s="2" t="str">
        <f>IFERROR(VLOOKUP(F108,Stagionalità!$A$6:$M$103,11,FALSE)*C108,"")</f>
        <v/>
      </c>
      <c r="Q108" s="2" t="str">
        <f>IFERROR(VLOOKUP(F108,Stagionalità!$A$6:$M$103,12,FALSE)*C108,"")</f>
        <v/>
      </c>
      <c r="R108" s="2" t="str">
        <f>IFERROR(VLOOKUP(F108,Stagionalità!$A$6:$M$103,13,FALSE)*C108,"")</f>
        <v/>
      </c>
    </row>
    <row r="109" spans="6:18" x14ac:dyDescent="0.3">
      <c r="F109" s="23" t="str">
        <f t="shared" si="1"/>
        <v/>
      </c>
      <c r="G109" s="2" t="str">
        <f>IFERROR(VLOOKUP(F109,Stagionalità!$A$6:$M$103,2,FALSE)*C109,"")</f>
        <v/>
      </c>
      <c r="H109" s="2" t="str">
        <f>IFERROR(VLOOKUP(F109,Stagionalità!$A$6:$M$103,3,FALSE)*C109,"")</f>
        <v/>
      </c>
      <c r="I109" s="2" t="str">
        <f>IFERROR(VLOOKUP(F109,Stagionalità!$A$6:$M$103,4,FALSE)*C109,"")</f>
        <v/>
      </c>
      <c r="J109" s="2" t="str">
        <f>IFERROR(VLOOKUP(F109,Stagionalità!$A$6:$M$103,5,FALSE)*C109,"")</f>
        <v/>
      </c>
      <c r="K109" s="2" t="str">
        <f>IFERROR(VLOOKUP(F109,Stagionalità!$A$6:$M$103,6,FALSE)*C109,"")</f>
        <v/>
      </c>
      <c r="L109" s="2" t="str">
        <f>IFERROR(VLOOKUP(F109,Stagionalità!$A$6:$M$103,7,FALSE)*C109,"")</f>
        <v/>
      </c>
      <c r="M109" s="2" t="str">
        <f>IFERROR(VLOOKUP(F109,Stagionalità!$A$6:$M$103,8,FALSE)*C109,"")</f>
        <v/>
      </c>
      <c r="N109" s="2" t="str">
        <f>IFERROR(VLOOKUP(F109,Stagionalità!$A$6:$M$103,9,FALSE)*C109,"")</f>
        <v/>
      </c>
      <c r="O109" s="2" t="str">
        <f>IFERROR(VLOOKUP(F109,Stagionalità!$A$6:$M$103,10,FALSE)*C109,"")</f>
        <v/>
      </c>
      <c r="P109" s="2" t="str">
        <f>IFERROR(VLOOKUP(F109,Stagionalità!$A$6:$M$103,11,FALSE)*C109,"")</f>
        <v/>
      </c>
      <c r="Q109" s="2" t="str">
        <f>IFERROR(VLOOKUP(F109,Stagionalità!$A$6:$M$103,12,FALSE)*C109,"")</f>
        <v/>
      </c>
      <c r="R109" s="2" t="str">
        <f>IFERROR(VLOOKUP(F109,Stagionalità!$A$6:$M$103,13,FALSE)*C109,"")</f>
        <v/>
      </c>
    </row>
    <row r="110" spans="6:18" x14ac:dyDescent="0.3">
      <c r="F110" s="23" t="str">
        <f t="shared" si="1"/>
        <v/>
      </c>
      <c r="G110" s="2" t="str">
        <f>IFERROR(VLOOKUP(F110,Stagionalità!$A$6:$M$103,2,FALSE)*C110,"")</f>
        <v/>
      </c>
      <c r="H110" s="2" t="str">
        <f>IFERROR(VLOOKUP(F110,Stagionalità!$A$6:$M$103,3,FALSE)*C110,"")</f>
        <v/>
      </c>
      <c r="I110" s="2" t="str">
        <f>IFERROR(VLOOKUP(F110,Stagionalità!$A$6:$M$103,4,FALSE)*C110,"")</f>
        <v/>
      </c>
      <c r="J110" s="2" t="str">
        <f>IFERROR(VLOOKUP(F110,Stagionalità!$A$6:$M$103,5,FALSE)*C110,"")</f>
        <v/>
      </c>
      <c r="K110" s="2" t="str">
        <f>IFERROR(VLOOKUP(F110,Stagionalità!$A$6:$M$103,6,FALSE)*C110,"")</f>
        <v/>
      </c>
      <c r="L110" s="2" t="str">
        <f>IFERROR(VLOOKUP(F110,Stagionalità!$A$6:$M$103,7,FALSE)*C110,"")</f>
        <v/>
      </c>
      <c r="M110" s="2" t="str">
        <f>IFERROR(VLOOKUP(F110,Stagionalità!$A$6:$M$103,8,FALSE)*C110,"")</f>
        <v/>
      </c>
      <c r="N110" s="2" t="str">
        <f>IFERROR(VLOOKUP(F110,Stagionalità!$A$6:$M$103,9,FALSE)*C110,"")</f>
        <v/>
      </c>
      <c r="O110" s="2" t="str">
        <f>IFERROR(VLOOKUP(F110,Stagionalità!$A$6:$M$103,10,FALSE)*C110,"")</f>
        <v/>
      </c>
      <c r="P110" s="2" t="str">
        <f>IFERROR(VLOOKUP(F110,Stagionalità!$A$6:$M$103,11,FALSE)*C110,"")</f>
        <v/>
      </c>
      <c r="Q110" s="2" t="str">
        <f>IFERROR(VLOOKUP(F110,Stagionalità!$A$6:$M$103,12,FALSE)*C110,"")</f>
        <v/>
      </c>
      <c r="R110" s="2" t="str">
        <f>IFERROR(VLOOKUP(F110,Stagionalità!$A$6:$M$103,13,FALSE)*C110,"")</f>
        <v/>
      </c>
    </row>
    <row r="111" spans="6:18" x14ac:dyDescent="0.3">
      <c r="F111" s="23" t="str">
        <f t="shared" si="1"/>
        <v/>
      </c>
      <c r="G111" s="2" t="str">
        <f>IFERROR(VLOOKUP(F111,Stagionalità!$A$6:$M$103,2,FALSE)*C111,"")</f>
        <v/>
      </c>
      <c r="H111" s="2" t="str">
        <f>IFERROR(VLOOKUP(F111,Stagionalità!$A$6:$M$103,3,FALSE)*C111,"")</f>
        <v/>
      </c>
      <c r="I111" s="2" t="str">
        <f>IFERROR(VLOOKUP(F111,Stagionalità!$A$6:$M$103,4,FALSE)*C111,"")</f>
        <v/>
      </c>
      <c r="J111" s="2" t="str">
        <f>IFERROR(VLOOKUP(F111,Stagionalità!$A$6:$M$103,5,FALSE)*C111,"")</f>
        <v/>
      </c>
      <c r="K111" s="2" t="str">
        <f>IFERROR(VLOOKUP(F111,Stagionalità!$A$6:$M$103,6,FALSE)*C111,"")</f>
        <v/>
      </c>
      <c r="L111" s="2" t="str">
        <f>IFERROR(VLOOKUP(F111,Stagionalità!$A$6:$M$103,7,FALSE)*C111,"")</f>
        <v/>
      </c>
      <c r="M111" s="2" t="str">
        <f>IFERROR(VLOOKUP(F111,Stagionalità!$A$6:$M$103,8,FALSE)*C111,"")</f>
        <v/>
      </c>
      <c r="N111" s="2" t="str">
        <f>IFERROR(VLOOKUP(F111,Stagionalità!$A$6:$M$103,9,FALSE)*C111,"")</f>
        <v/>
      </c>
      <c r="O111" s="2" t="str">
        <f>IFERROR(VLOOKUP(F111,Stagionalità!$A$6:$M$103,10,FALSE)*C111,"")</f>
        <v/>
      </c>
      <c r="P111" s="2" t="str">
        <f>IFERROR(VLOOKUP(F111,Stagionalità!$A$6:$M$103,11,FALSE)*C111,"")</f>
        <v/>
      </c>
      <c r="Q111" s="2" t="str">
        <f>IFERROR(VLOOKUP(F111,Stagionalità!$A$6:$M$103,12,FALSE)*C111,"")</f>
        <v/>
      </c>
      <c r="R111" s="2" t="str">
        <f>IFERROR(VLOOKUP(F111,Stagionalità!$A$6:$M$103,13,FALSE)*C111,"")</f>
        <v/>
      </c>
    </row>
    <row r="112" spans="6:18" x14ac:dyDescent="0.3">
      <c r="F112" s="23" t="str">
        <f t="shared" si="1"/>
        <v/>
      </c>
      <c r="G112" s="2" t="str">
        <f>IFERROR(VLOOKUP(F112,Stagionalità!$A$6:$M$103,2,FALSE)*C112,"")</f>
        <v/>
      </c>
      <c r="H112" s="2" t="str">
        <f>IFERROR(VLOOKUP(F112,Stagionalità!$A$6:$M$103,3,FALSE)*C112,"")</f>
        <v/>
      </c>
      <c r="I112" s="2" t="str">
        <f>IFERROR(VLOOKUP(F112,Stagionalità!$A$6:$M$103,4,FALSE)*C112,"")</f>
        <v/>
      </c>
      <c r="J112" s="2" t="str">
        <f>IFERROR(VLOOKUP(F112,Stagionalità!$A$6:$M$103,5,FALSE)*C112,"")</f>
        <v/>
      </c>
      <c r="K112" s="2" t="str">
        <f>IFERROR(VLOOKUP(F112,Stagionalità!$A$6:$M$103,6,FALSE)*C112,"")</f>
        <v/>
      </c>
      <c r="L112" s="2" t="str">
        <f>IFERROR(VLOOKUP(F112,Stagionalità!$A$6:$M$103,7,FALSE)*C112,"")</f>
        <v/>
      </c>
      <c r="M112" s="2" t="str">
        <f>IFERROR(VLOOKUP(F112,Stagionalità!$A$6:$M$103,8,FALSE)*C112,"")</f>
        <v/>
      </c>
      <c r="N112" s="2" t="str">
        <f>IFERROR(VLOOKUP(F112,Stagionalità!$A$6:$M$103,9,FALSE)*C112,"")</f>
        <v/>
      </c>
      <c r="O112" s="2" t="str">
        <f>IFERROR(VLOOKUP(F112,Stagionalità!$A$6:$M$103,10,FALSE)*C112,"")</f>
        <v/>
      </c>
      <c r="P112" s="2" t="str">
        <f>IFERROR(VLOOKUP(F112,Stagionalità!$A$6:$M$103,11,FALSE)*C112,"")</f>
        <v/>
      </c>
      <c r="Q112" s="2" t="str">
        <f>IFERROR(VLOOKUP(F112,Stagionalità!$A$6:$M$103,12,FALSE)*C112,"")</f>
        <v/>
      </c>
      <c r="R112" s="2" t="str">
        <f>IFERROR(VLOOKUP(F112,Stagionalità!$A$6:$M$103,13,FALSE)*C112,"")</f>
        <v/>
      </c>
    </row>
    <row r="113" spans="6:18" x14ac:dyDescent="0.3">
      <c r="F113" s="23" t="str">
        <f t="shared" si="1"/>
        <v/>
      </c>
      <c r="G113" s="2" t="str">
        <f>IFERROR(VLOOKUP(F113,Stagionalità!$A$6:$M$103,2,FALSE)*C113,"")</f>
        <v/>
      </c>
      <c r="H113" s="2" t="str">
        <f>IFERROR(VLOOKUP(F113,Stagionalità!$A$6:$M$103,3,FALSE)*C113,"")</f>
        <v/>
      </c>
      <c r="I113" s="2" t="str">
        <f>IFERROR(VLOOKUP(F113,Stagionalità!$A$6:$M$103,4,FALSE)*C113,"")</f>
        <v/>
      </c>
      <c r="J113" s="2" t="str">
        <f>IFERROR(VLOOKUP(F113,Stagionalità!$A$6:$M$103,5,FALSE)*C113,"")</f>
        <v/>
      </c>
      <c r="K113" s="2" t="str">
        <f>IFERROR(VLOOKUP(F113,Stagionalità!$A$6:$M$103,6,FALSE)*C113,"")</f>
        <v/>
      </c>
      <c r="L113" s="2" t="str">
        <f>IFERROR(VLOOKUP(F113,Stagionalità!$A$6:$M$103,7,FALSE)*C113,"")</f>
        <v/>
      </c>
      <c r="M113" s="2" t="str">
        <f>IFERROR(VLOOKUP(F113,Stagionalità!$A$6:$M$103,8,FALSE)*C113,"")</f>
        <v/>
      </c>
      <c r="N113" s="2" t="str">
        <f>IFERROR(VLOOKUP(F113,Stagionalità!$A$6:$M$103,9,FALSE)*C113,"")</f>
        <v/>
      </c>
      <c r="O113" s="2" t="str">
        <f>IFERROR(VLOOKUP(F113,Stagionalità!$A$6:$M$103,10,FALSE)*C113,"")</f>
        <v/>
      </c>
      <c r="P113" s="2" t="str">
        <f>IFERROR(VLOOKUP(F113,Stagionalità!$A$6:$M$103,11,FALSE)*C113,"")</f>
        <v/>
      </c>
      <c r="Q113" s="2" t="str">
        <f>IFERROR(VLOOKUP(F113,Stagionalità!$A$6:$M$103,12,FALSE)*C113,"")</f>
        <v/>
      </c>
      <c r="R113" s="2" t="str">
        <f>IFERROR(VLOOKUP(F113,Stagionalità!$A$6:$M$103,13,FALSE)*C113,"")</f>
        <v/>
      </c>
    </row>
    <row r="114" spans="6:18" x14ac:dyDescent="0.3">
      <c r="F114" s="23" t="str">
        <f t="shared" si="1"/>
        <v/>
      </c>
      <c r="G114" s="2" t="str">
        <f>IFERROR(VLOOKUP(F114,Stagionalità!$A$6:$M$103,2,FALSE)*C114,"")</f>
        <v/>
      </c>
      <c r="H114" s="2" t="str">
        <f>IFERROR(VLOOKUP(F114,Stagionalità!$A$6:$M$103,3,FALSE)*C114,"")</f>
        <v/>
      </c>
      <c r="I114" s="2" t="str">
        <f>IFERROR(VLOOKUP(F114,Stagionalità!$A$6:$M$103,4,FALSE)*C114,"")</f>
        <v/>
      </c>
      <c r="J114" s="2" t="str">
        <f>IFERROR(VLOOKUP(F114,Stagionalità!$A$6:$M$103,5,FALSE)*C114,"")</f>
        <v/>
      </c>
      <c r="K114" s="2" t="str">
        <f>IFERROR(VLOOKUP(F114,Stagionalità!$A$6:$M$103,6,FALSE)*C114,"")</f>
        <v/>
      </c>
      <c r="L114" s="2" t="str">
        <f>IFERROR(VLOOKUP(F114,Stagionalità!$A$6:$M$103,7,FALSE)*C114,"")</f>
        <v/>
      </c>
      <c r="M114" s="2" t="str">
        <f>IFERROR(VLOOKUP(F114,Stagionalità!$A$6:$M$103,8,FALSE)*C114,"")</f>
        <v/>
      </c>
      <c r="N114" s="2" t="str">
        <f>IFERROR(VLOOKUP(F114,Stagionalità!$A$6:$M$103,9,FALSE)*C114,"")</f>
        <v/>
      </c>
      <c r="O114" s="2" t="str">
        <f>IFERROR(VLOOKUP(F114,Stagionalità!$A$6:$M$103,10,FALSE)*C114,"")</f>
        <v/>
      </c>
      <c r="P114" s="2" t="str">
        <f>IFERROR(VLOOKUP(F114,Stagionalità!$A$6:$M$103,11,FALSE)*C114,"")</f>
        <v/>
      </c>
      <c r="Q114" s="2" t="str">
        <f>IFERROR(VLOOKUP(F114,Stagionalità!$A$6:$M$103,12,FALSE)*C114,"")</f>
        <v/>
      </c>
      <c r="R114" s="2" t="str">
        <f>IFERROR(VLOOKUP(F114,Stagionalità!$A$6:$M$103,13,FALSE)*C114,"")</f>
        <v/>
      </c>
    </row>
    <row r="115" spans="6:18" x14ac:dyDescent="0.3">
      <c r="F115" s="23" t="str">
        <f t="shared" si="1"/>
        <v/>
      </c>
      <c r="G115" s="2" t="str">
        <f>IFERROR(VLOOKUP(F115,Stagionalità!$A$6:$M$103,2,FALSE)*C115,"")</f>
        <v/>
      </c>
      <c r="H115" s="2" t="str">
        <f>IFERROR(VLOOKUP(F115,Stagionalità!$A$6:$M$103,3,FALSE)*C115,"")</f>
        <v/>
      </c>
      <c r="I115" s="2" t="str">
        <f>IFERROR(VLOOKUP(F115,Stagionalità!$A$6:$M$103,4,FALSE)*C115,"")</f>
        <v/>
      </c>
      <c r="J115" s="2" t="str">
        <f>IFERROR(VLOOKUP(F115,Stagionalità!$A$6:$M$103,5,FALSE)*C115,"")</f>
        <v/>
      </c>
      <c r="K115" s="2" t="str">
        <f>IFERROR(VLOOKUP(F115,Stagionalità!$A$6:$M$103,6,FALSE)*C115,"")</f>
        <v/>
      </c>
      <c r="L115" s="2" t="str">
        <f>IFERROR(VLOOKUP(F115,Stagionalità!$A$6:$M$103,7,FALSE)*C115,"")</f>
        <v/>
      </c>
      <c r="M115" s="2" t="str">
        <f>IFERROR(VLOOKUP(F115,Stagionalità!$A$6:$M$103,8,FALSE)*C115,"")</f>
        <v/>
      </c>
      <c r="N115" s="2" t="str">
        <f>IFERROR(VLOOKUP(F115,Stagionalità!$A$6:$M$103,9,FALSE)*C115,"")</f>
        <v/>
      </c>
      <c r="O115" s="2" t="str">
        <f>IFERROR(VLOOKUP(F115,Stagionalità!$A$6:$M$103,10,FALSE)*C115,"")</f>
        <v/>
      </c>
      <c r="P115" s="2" t="str">
        <f>IFERROR(VLOOKUP(F115,Stagionalità!$A$6:$M$103,11,FALSE)*C115,"")</f>
        <v/>
      </c>
      <c r="Q115" s="2" t="str">
        <f>IFERROR(VLOOKUP(F115,Stagionalità!$A$6:$M$103,12,FALSE)*C115,"")</f>
        <v/>
      </c>
      <c r="R115" s="2" t="str">
        <f>IFERROR(VLOOKUP(F115,Stagionalità!$A$6:$M$103,13,FALSE)*C115,"")</f>
        <v/>
      </c>
    </row>
    <row r="116" spans="6:18" x14ac:dyDescent="0.3">
      <c r="F116" s="23" t="str">
        <f t="shared" si="1"/>
        <v/>
      </c>
      <c r="G116" s="2" t="str">
        <f>IFERROR(VLOOKUP(F116,Stagionalità!$A$6:$M$103,2,FALSE)*C116,"")</f>
        <v/>
      </c>
      <c r="H116" s="2" t="str">
        <f>IFERROR(VLOOKUP(F116,Stagionalità!$A$6:$M$103,3,FALSE)*C116,"")</f>
        <v/>
      </c>
      <c r="I116" s="2" t="str">
        <f>IFERROR(VLOOKUP(F116,Stagionalità!$A$6:$M$103,4,FALSE)*C116,"")</f>
        <v/>
      </c>
      <c r="J116" s="2" t="str">
        <f>IFERROR(VLOOKUP(F116,Stagionalità!$A$6:$M$103,5,FALSE)*C116,"")</f>
        <v/>
      </c>
      <c r="K116" s="2" t="str">
        <f>IFERROR(VLOOKUP(F116,Stagionalità!$A$6:$M$103,6,FALSE)*C116,"")</f>
        <v/>
      </c>
      <c r="L116" s="2" t="str">
        <f>IFERROR(VLOOKUP(F116,Stagionalità!$A$6:$M$103,7,FALSE)*C116,"")</f>
        <v/>
      </c>
      <c r="M116" s="2" t="str">
        <f>IFERROR(VLOOKUP(F116,Stagionalità!$A$6:$M$103,8,FALSE)*C116,"")</f>
        <v/>
      </c>
      <c r="N116" s="2" t="str">
        <f>IFERROR(VLOOKUP(F116,Stagionalità!$A$6:$M$103,9,FALSE)*C116,"")</f>
        <v/>
      </c>
      <c r="O116" s="2" t="str">
        <f>IFERROR(VLOOKUP(F116,Stagionalità!$A$6:$M$103,10,FALSE)*C116,"")</f>
        <v/>
      </c>
      <c r="P116" s="2" t="str">
        <f>IFERROR(VLOOKUP(F116,Stagionalità!$A$6:$M$103,11,FALSE)*C116,"")</f>
        <v/>
      </c>
      <c r="Q116" s="2" t="str">
        <f>IFERROR(VLOOKUP(F116,Stagionalità!$A$6:$M$103,12,FALSE)*C116,"")</f>
        <v/>
      </c>
      <c r="R116" s="2" t="str">
        <f>IFERROR(VLOOKUP(F116,Stagionalità!$A$6:$M$103,13,FALSE)*C116,"")</f>
        <v/>
      </c>
    </row>
  </sheetData>
  <mergeCells count="2">
    <mergeCell ref="A1:D1"/>
    <mergeCell ref="F1:N1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Fatturati</vt:lpstr>
      <vt:lpstr>Stagionalità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Schiavino</dc:creator>
  <cp:lastModifiedBy>Giorgio Schiavino</cp:lastModifiedBy>
  <dcterms:created xsi:type="dcterms:W3CDTF">2015-06-05T18:19:34Z</dcterms:created>
  <dcterms:modified xsi:type="dcterms:W3CDTF">2021-12-16T07:51:42Z</dcterms:modified>
</cp:coreProperties>
</file>